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rocca\Desktop\TELETRAVAIL\18-S28_2025\MONT\DCE\"/>
    </mc:Choice>
  </mc:AlternateContent>
  <bookViews>
    <workbookView xWindow="0" yWindow="0" windowWidth="28800" windowHeight="12450"/>
  </bookViews>
  <sheets>
    <sheet name="LOT 1-cordes semi-statiques" sheetId="13" r:id="rId1"/>
    <sheet name="LOT 1-sangles-cordelettes" sheetId="12" r:id="rId2"/>
    <sheet name="LOT 1-cordes dynamiques" sheetId="2" r:id="rId3"/>
    <sheet name=" LOT 2-harnais " sheetId="1" r:id="rId4"/>
    <sheet name=" LOT 3-longes alpinisme" sheetId="15" r:id="rId5"/>
    <sheet name=" LOT 4-longes de VF" sheetId="14" r:id="rId6"/>
    <sheet name="LOT 5-autobloquants" sheetId="16" r:id="rId7"/>
    <sheet name="LOT 7-crampons" sheetId="8" r:id="rId8"/>
    <sheet name="LOT 7-piolets techniques" sheetId="18" r:id="rId9"/>
    <sheet name="LOT 7-piolets d'alpinisme" sheetId="17" r:id="rId10"/>
    <sheet name="LOT 7-broches" sheetId="19" r:id="rId11"/>
    <sheet name="LOT 8-couverture de survie" sheetId="20" r:id="rId12"/>
    <sheet name="LOT 9-sondes" sheetId="10" r:id="rId13"/>
    <sheet name="LOT 9-pelles" sheetId="21" r:id="rId14"/>
    <sheet name="LOT 10-poulie bloqueuse" sheetId="24" r:id="rId15"/>
    <sheet name="LOT 10-poignée ascension" sheetId="25" r:id="rId16"/>
    <sheet name="LOT 10-assureur descendeur" sheetId="26" r:id="rId17"/>
    <sheet name="LOT 11-mousquetons" sheetId="27" r:id="rId18"/>
    <sheet name="LOT 12-casque d'escalade" sheetId="6" r:id="rId19"/>
    <sheet name="LOT 13-casque double normes" sheetId="23" r:id="rId20"/>
    <sheet name="LOT 14-casque de ski" sheetId="22" r:id="rId21"/>
    <sheet name="LOT 15 réchauds" sheetId="9" r:id="rId22"/>
  </sheets>
  <definedNames>
    <definedName name="_xlnm.Print_Area" localSheetId="3">' LOT 2-harnais '!$A$1:$D$24</definedName>
    <definedName name="_xlnm.Print_Area" localSheetId="4">' LOT 3-longes alpinisme'!$A$1:$D$21</definedName>
    <definedName name="_xlnm.Print_Area" localSheetId="5">' LOT 4-longes de VF'!$A$1:$D$22</definedName>
    <definedName name="_xlnm.Print_Area" localSheetId="16">'LOT 10-assureur descendeur'!$A$1:$D$21</definedName>
    <definedName name="_xlnm.Print_Area" localSheetId="15">'LOT 10-poignée ascension'!$A$1:$D$19</definedName>
    <definedName name="_xlnm.Print_Area" localSheetId="14">'LOT 10-poulie bloqueuse'!$A$1:$D$21</definedName>
    <definedName name="_xlnm.Print_Area" localSheetId="17">'LOT 11-mousquetons'!$A$1:$D$22</definedName>
    <definedName name="_xlnm.Print_Area" localSheetId="18">'LOT 12-casque d''escalade'!$A$1:$D$26</definedName>
    <definedName name="_xlnm.Print_Area" localSheetId="19">'LOT 13-casque double normes'!$A$1:$D$26</definedName>
    <definedName name="_xlnm.Print_Area" localSheetId="20">'LOT 14-casque de ski'!$A$1:$D$24</definedName>
    <definedName name="_xlnm.Print_Area" localSheetId="21">'LOT 15 réchauds'!$A$1:$D$39</definedName>
    <definedName name="_xlnm.Print_Area" localSheetId="2">'LOT 1-cordes dynamiques'!$A$1:$D$23</definedName>
    <definedName name="_xlnm.Print_Area" localSheetId="0">'LOT 1-cordes semi-statiques'!$A$1:$D$23</definedName>
    <definedName name="_xlnm.Print_Area" localSheetId="1">'LOT 1-sangles-cordelettes'!$A$1:$D$21</definedName>
    <definedName name="_xlnm.Print_Area" localSheetId="6">'LOT 5-autobloquants'!$A$1:$D$19</definedName>
    <definedName name="_xlnm.Print_Area" localSheetId="10">'LOT 7-broches'!$A$1:$D$22</definedName>
    <definedName name="_xlnm.Print_Area" localSheetId="7">'LOT 7-crampons'!$A$1:$D$29</definedName>
    <definedName name="_xlnm.Print_Area" localSheetId="9">'LOT 7-piolets d''alpinisme'!$A$1:$D$22</definedName>
    <definedName name="_xlnm.Print_Area" localSheetId="8">'LOT 7-piolets techniques'!$A$1:$D$24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9" l="1"/>
  <c r="C36" i="9" s="1"/>
  <c r="C20" i="22"/>
  <c r="C21" i="22" s="1"/>
  <c r="C19" i="10" l="1"/>
  <c r="C19" i="2" l="1"/>
  <c r="C20" i="2" s="1"/>
  <c r="C19" i="13" l="1"/>
  <c r="C20" i="13" s="1"/>
  <c r="C18" i="27" l="1"/>
  <c r="C19" i="27" s="1"/>
  <c r="C17" i="26"/>
  <c r="C18" i="26" s="1"/>
  <c r="C15" i="25"/>
  <c r="C16" i="25" s="1"/>
  <c r="C17" i="24"/>
  <c r="C18" i="24" s="1"/>
  <c r="C22" i="6" l="1"/>
  <c r="C23" i="6" s="1"/>
  <c r="C21" i="21"/>
  <c r="C22" i="21" s="1"/>
  <c r="C18" i="10"/>
  <c r="C15" i="20"/>
  <c r="C16" i="20" s="1"/>
  <c r="C18" i="19"/>
  <c r="C19" i="19" s="1"/>
  <c r="C18" i="17"/>
  <c r="C19" i="17" s="1"/>
  <c r="C20" i="18"/>
  <c r="C21" i="18" s="1"/>
  <c r="C25" i="8"/>
  <c r="C26" i="8" s="1"/>
  <c r="C17" i="12"/>
  <c r="C18" i="12" s="1"/>
  <c r="C22" i="23" l="1"/>
  <c r="C23" i="23" s="1"/>
  <c r="C15" i="16" l="1"/>
  <c r="C16" i="16" s="1"/>
  <c r="C17" i="15"/>
  <c r="C18" i="15" s="1"/>
  <c r="C18" i="14"/>
  <c r="C19" i="14" s="1"/>
  <c r="C20" i="1" l="1"/>
  <c r="C21" i="1" s="1"/>
</calcChain>
</file>

<file path=xl/sharedStrings.xml><?xml version="1.0" encoding="utf-8"?>
<sst xmlns="http://schemas.openxmlformats.org/spreadsheetml/2006/main" count="535" uniqueCount="238">
  <si>
    <t>accessibilité pour débutant</t>
  </si>
  <si>
    <t>accroche neige dure</t>
  </si>
  <si>
    <t>NOTE FINALE</t>
  </si>
  <si>
    <t>accroche neige molle</t>
  </si>
  <si>
    <t>facilité de mise en place</t>
  </si>
  <si>
    <t>nuisance sonore</t>
  </si>
  <si>
    <t>oui/non</t>
  </si>
  <si>
    <t xml:space="preserve">oui/non </t>
  </si>
  <si>
    <t>Observations - Justification des points enlevés</t>
  </si>
  <si>
    <t>Appréciation</t>
  </si>
  <si>
    <t>Observations - justification des points enlevés</t>
  </si>
  <si>
    <t>Observations -  justification des points enlevés</t>
  </si>
  <si>
    <t>Accessibilité</t>
  </si>
  <si>
    <t>Accessoires</t>
  </si>
  <si>
    <t>Candidat :</t>
  </si>
  <si>
    <t>Prise en main</t>
  </si>
  <si>
    <t>fluidité</t>
  </si>
  <si>
    <t>freinage dans l'appareil d'assurage</t>
  </si>
  <si>
    <t>tenue en main</t>
  </si>
  <si>
    <t>Caractéristiques techniques</t>
  </si>
  <si>
    <t>capacité à ne pas absorber l'eau</t>
  </si>
  <si>
    <t>souplesse</t>
  </si>
  <si>
    <t>cohésion gaine/âme</t>
  </si>
  <si>
    <t>Comportement à l'usage</t>
  </si>
  <si>
    <t>selon vous cette corde répond-elle au programme prévu ?</t>
  </si>
  <si>
    <t>diamètre</t>
  </si>
  <si>
    <t>Impressions générales sur cette corde</t>
  </si>
  <si>
    <t>absence d'élasticité</t>
  </si>
  <si>
    <t>confection de nœuds</t>
  </si>
  <si>
    <t>encombrement</t>
  </si>
  <si>
    <t>diamètre/largeur</t>
  </si>
  <si>
    <t>selon vous cette sangle/cordelette répond-elle au programme prévu ?</t>
  </si>
  <si>
    <t>Impressions générales sur cette sangle/cordelette</t>
  </si>
  <si>
    <t>Impressions générales sur ce harnais</t>
  </si>
  <si>
    <t>selon vous ce harnais répond-il au programme prévu ?</t>
  </si>
  <si>
    <t>Utilisation/        réglage du harnais</t>
  </si>
  <si>
    <t>Centrage du pontet après réglage</t>
  </si>
  <si>
    <t>facilité d'utilisation du pontet</t>
  </si>
  <si>
    <t>Réglage de la ceinture ventrale</t>
  </si>
  <si>
    <t>Réglage des sangles de cuisse</t>
  </si>
  <si>
    <t>Réglage des élastiques de maintien des cuissardes</t>
  </si>
  <si>
    <t>Confort lors d'une suspension prolongée</t>
  </si>
  <si>
    <t>porte-matériel</t>
  </si>
  <si>
    <t>Correspondance avec la taille annoncée</t>
  </si>
  <si>
    <t>Impressions générales sur cette longe de VF</t>
  </si>
  <si>
    <t>selon vous cette longe de via ferrata répond-elle au programme prévu ?</t>
  </si>
  <si>
    <t>Facilité de mise en œuvre</t>
  </si>
  <si>
    <t>Utilisation/        réglage de la longe de via ferrata</t>
  </si>
  <si>
    <t>Facilité d'utilisation des mousquetons automatiques</t>
  </si>
  <si>
    <t>utilisation de la sangle de repos</t>
  </si>
  <si>
    <t>Longueur des brins</t>
  </si>
  <si>
    <t>Longueur des brins (rétractés/étirés)</t>
  </si>
  <si>
    <t>Absorbeur de choc (positionnement, encombrement, solidité du tissus extérieur)</t>
  </si>
  <si>
    <t>Connexion au harnais</t>
  </si>
  <si>
    <t>Utilisation/        réglage de la longe d'alpinisme</t>
  </si>
  <si>
    <t>Impressions générales sur cette longe d'alpinisme</t>
  </si>
  <si>
    <t>Facilité d'utilisation du système de réglage présent sur un des brins</t>
  </si>
  <si>
    <t>selon vous cette longe d'alpinisme répond-elle au programme prévu ?</t>
  </si>
  <si>
    <t>Compatibilité avec les mousquetons de dotation</t>
  </si>
  <si>
    <t>Impressions générales sur cet autobloquant</t>
  </si>
  <si>
    <t>selon vous cet autobloquant répond-il au programme prévu ?</t>
  </si>
  <si>
    <t>Absence de glissement sur corde de différents diamètres</t>
  </si>
  <si>
    <t>système d'attache arrière (réglage micrométrique, tenue sur le débord de la chaussure)</t>
  </si>
  <si>
    <t>système d'attache avant (tenue sur la chaussure, forme, encombrement)</t>
  </si>
  <si>
    <t>lanière (longueur suffisante pour chaussures de ski/alpinisme, efficacité du serrage)</t>
  </si>
  <si>
    <t>accroche glace</t>
  </si>
  <si>
    <t>facilité de retrait (avec gants notamment)</t>
  </si>
  <si>
    <t>Impressions générales sur ces crampons 12 pointes</t>
  </si>
  <si>
    <t>selon vous ces crampons 12 pointes répondent-ils au programme prévu ?</t>
  </si>
  <si>
    <t>Tenue du crampon sur la chaussure (dévers, utilisation des pointes frontales)</t>
  </si>
  <si>
    <t>facilité du système de réglage (avec ou sans outils notamment)</t>
  </si>
  <si>
    <t>Résistance du crampon en utilisation sur rocher</t>
  </si>
  <si>
    <t>Résistance à la rouille</t>
  </si>
  <si>
    <t>Candidat:</t>
  </si>
  <si>
    <t>selon vous ce piolet répond-il au programme prévu ?</t>
  </si>
  <si>
    <t>Impressions générales sur ce piolet</t>
  </si>
  <si>
    <t>Efficacité de la panne</t>
  </si>
  <si>
    <t>Efficacité de la lame</t>
  </si>
  <si>
    <t>Efficacité de la pointe</t>
  </si>
  <si>
    <t>Encombrement</t>
  </si>
  <si>
    <t>Résistance/solidité du piolet</t>
  </si>
  <si>
    <t>forme du manche</t>
  </si>
  <si>
    <t>Possibilité d'accrocher un leash</t>
  </si>
  <si>
    <t>facilité de brochage</t>
  </si>
  <si>
    <t>manivelle</t>
  </si>
  <si>
    <t>Résistance/solidité de la broche</t>
  </si>
  <si>
    <t>selon vous cette broche répond-elle au programme prévu ?</t>
  </si>
  <si>
    <t>Impressions générales sur cette broche</t>
  </si>
  <si>
    <t>qualité isolante</t>
  </si>
  <si>
    <t>résistance à la déchirure</t>
  </si>
  <si>
    <t>selon vous cette couverture de survie répond-elle au programme prévu ?</t>
  </si>
  <si>
    <t>Impressions générales sur cette couverture de survie</t>
  </si>
  <si>
    <t>solidité</t>
  </si>
  <si>
    <t>système de verrouillage</t>
  </si>
  <si>
    <t>marquages sur la sonde</t>
  </si>
  <si>
    <t>facilité de mise oeuvre</t>
  </si>
  <si>
    <t>selon vous cette sonde répond-elle au programme prévu ?</t>
  </si>
  <si>
    <t>Impressions générales sur cette sonde</t>
  </si>
  <si>
    <t>prise en main</t>
  </si>
  <si>
    <t>Impressions générales sur cette pelle</t>
  </si>
  <si>
    <t>selon vous cette pelle répond-elle au programme prévu ?</t>
  </si>
  <si>
    <t>Candidat</t>
  </si>
  <si>
    <t>solidité du manche</t>
  </si>
  <si>
    <t>solidité du godet</t>
  </si>
  <si>
    <t>utilisation en pioche</t>
  </si>
  <si>
    <t>possibilité d'utilisation en corps mort</t>
  </si>
  <si>
    <t>Impressions générales sur ce casque d'escalade</t>
  </si>
  <si>
    <t>selon vous ce casque d'escalade répond-il au programme prévu ?</t>
  </si>
  <si>
    <t>Confort de port</t>
  </si>
  <si>
    <t>maintien sur la tête</t>
  </si>
  <si>
    <t>système de fixation d'une lampe frontale</t>
  </si>
  <si>
    <t>système de serrage de la jugulaire</t>
  </si>
  <si>
    <t>solidité de la coque lors du transport dans un sac</t>
  </si>
  <si>
    <t>système de serrage du tour de tête</t>
  </si>
  <si>
    <t>Impressions générales sur ce casque de ski</t>
  </si>
  <si>
    <t>système de fixation d'un masque de ski</t>
  </si>
  <si>
    <t>le casque est compatible avec le port de lunettes de soleil</t>
  </si>
  <si>
    <t>le casque est compatible avec un masque de ski</t>
  </si>
  <si>
    <t>selon vous ce casque de ski répond-il au programme prévu ?</t>
  </si>
  <si>
    <t>ventilation</t>
  </si>
  <si>
    <t>selon vous ce casque double norme répond-il au programme prévu ?</t>
  </si>
  <si>
    <t>Impressions générales sur ce réchaud</t>
  </si>
  <si>
    <t>selon vous ce réchaud répond-il au programme prévu ?</t>
  </si>
  <si>
    <t>housse de transport du réchaud</t>
  </si>
  <si>
    <t>qualité de la casserole</t>
  </si>
  <si>
    <t>housse de la casserole</t>
  </si>
  <si>
    <t>déflecteur</t>
  </si>
  <si>
    <t>manche de la casserolle</t>
  </si>
  <si>
    <t>couvercle de la casserole</t>
  </si>
  <si>
    <t>stabilité du réchaud</t>
  </si>
  <si>
    <t>facilité de mise en œuvre</t>
  </si>
  <si>
    <t>solidité de la pompe de mise en pression</t>
  </si>
  <si>
    <t>solidité du réchaud</t>
  </si>
  <si>
    <t>kit de réparation/entretien</t>
  </si>
  <si>
    <t>longueur du conduit de combustible</t>
  </si>
  <si>
    <t>durée de préchauffage</t>
  </si>
  <si>
    <t>facilité d'entretien</t>
  </si>
  <si>
    <t>matière  (résistance à la rupture et à l'abrasion; résistance aux intempéries et à l'humidité)</t>
  </si>
  <si>
    <t>Changement de la lame</t>
  </si>
  <si>
    <t>facilité d'amorçage</t>
  </si>
  <si>
    <t>rigidité</t>
  </si>
  <si>
    <t>volume du godet</t>
  </si>
  <si>
    <t>longueur du manche</t>
  </si>
  <si>
    <t>étanchéité</t>
  </si>
  <si>
    <t>puissance du réchaud</t>
  </si>
  <si>
    <t xml:space="preserve">  </t>
  </si>
  <si>
    <t>efficacité des antibottes</t>
  </si>
  <si>
    <t>Fonctionnalités</t>
  </si>
  <si>
    <t>Note /3</t>
  </si>
  <si>
    <t>Barème de notation
0 = mauvais
1 = moyen
2 = bon 
3 = très bon</t>
  </si>
  <si>
    <t>Encombrement/facilité de rangement</t>
  </si>
  <si>
    <t>Encombrement/facilité d'emport</t>
  </si>
  <si>
    <t>ANNEXE 2 AU RC - PROTOCOLE D'EVALUATION DES ECHANTILLONS 
LOT 4 : LONGE VIA FERRATA</t>
  </si>
  <si>
    <t xml:space="preserve">Praticité du système anti-enchevêtrement de brins. </t>
  </si>
  <si>
    <t>facilité d'emport</t>
  </si>
  <si>
    <t>résistance de l'autobloquant en cas d'échauffement ou de pliages répétés</t>
  </si>
  <si>
    <t>Nombre de trous de mousquetonnage</t>
  </si>
  <si>
    <t xml:space="preserve">ANNEXE 2 AU RC - PROTOCOLE D'EVALUATION DES ECHANTILLONS 
LOT 8 : COUVERTURE DE SURVIE </t>
  </si>
  <si>
    <t>qualité de la housse</t>
  </si>
  <si>
    <t>encombrement/facilité d'emport</t>
  </si>
  <si>
    <t xml:space="preserve">ANNEXE 2 AU RC - PROTOCOLE D'EVALUATION DES ECHANTILLONS 
LOT 12 : CASQUE D'ESCALADE </t>
  </si>
  <si>
    <t>Adaptation à la taille</t>
  </si>
  <si>
    <t>pétrole</t>
  </si>
  <si>
    <t>kérosène</t>
  </si>
  <si>
    <t>essence</t>
  </si>
  <si>
    <t>gazole</t>
  </si>
  <si>
    <t xml:space="preserve">Absence d'encrassement à l'utilisation du carburant : </t>
  </si>
  <si>
    <t>encombrement de la casserole</t>
  </si>
  <si>
    <t>Efficacité bouchon bouteille de combustible</t>
  </si>
  <si>
    <t>qualité des matériaux de la bouteille de combustible</t>
  </si>
  <si>
    <r>
      <t>encombre</t>
    </r>
    <r>
      <rPr>
        <sz val="11"/>
        <rFont val="Calibri"/>
        <family val="2"/>
        <scheme val="minor"/>
      </rPr>
      <t>ment/facilité d'emport</t>
    </r>
  </si>
  <si>
    <t>facilité d'ouverture de la flasque</t>
  </si>
  <si>
    <t>facilité d'utilisation de la gachette</t>
  </si>
  <si>
    <t>selon vous cette poulie bloqueuse répond-elle au programme prévu ?</t>
  </si>
  <si>
    <t>Rendement du réa</t>
  </si>
  <si>
    <t>Résistance/solidité de la poulie</t>
  </si>
  <si>
    <t>aisance d'utilisation de la poignée avec des gants</t>
  </si>
  <si>
    <t>aisance d'utilisation avec des gants</t>
  </si>
  <si>
    <t>Résistance/solidité de la poignée</t>
  </si>
  <si>
    <t>selon vous cette poignée d'ascension répond-elle au programme prévu ?</t>
  </si>
  <si>
    <t>selon vous cet assureur/descendeur répond-il au programme prévu ?</t>
  </si>
  <si>
    <t>aisance d'utilisation de l'assureur/descendeur avec des gants</t>
  </si>
  <si>
    <t>aisance pour donner du mou lors de l'assurage du second</t>
  </si>
  <si>
    <t>Résistance/solidité de l'assureur</t>
  </si>
  <si>
    <t>efficacité du freinage lors de l'assurage du leader</t>
  </si>
  <si>
    <t>efficacité du freinage lors de l'assurage du second</t>
  </si>
  <si>
    <t>aisance d'utilisation du mousqueton avec des gants</t>
  </si>
  <si>
    <r>
      <t xml:space="preserve">efficacité du système de verrouillage si présent </t>
    </r>
    <r>
      <rPr>
        <b/>
        <sz val="11"/>
        <color theme="1"/>
        <rFont val="Calibri"/>
        <family val="2"/>
        <scheme val="minor"/>
      </rPr>
      <t>(mettre 3 si absent)</t>
    </r>
  </si>
  <si>
    <t>Résistance/solidité du mousqueton</t>
  </si>
  <si>
    <t>Forme du mousqueton</t>
  </si>
  <si>
    <t>selon vous ce mousqueton répond-il au programme prévu ?</t>
  </si>
  <si>
    <r>
      <t xml:space="preserve">efficacité du système unidirectionnel si présent </t>
    </r>
    <r>
      <rPr>
        <b/>
        <sz val="11"/>
        <color theme="1"/>
        <rFont val="Calibri"/>
        <family val="2"/>
        <scheme val="minor"/>
      </rPr>
      <t>(mettre 3 si absent)</t>
    </r>
  </si>
  <si>
    <t>Facilité d'utilisation du mousqueton avec une corde (absence de point d'accroche avec la corde)</t>
  </si>
  <si>
    <t>ANNEXE 2 AU RC - PROTOCOLE D'EVALUATION DES ECHANTILLONS 
LOT 11 : MOUSQUETONS</t>
  </si>
  <si>
    <t>NOTE FINALE RAMENEE SUR 70</t>
  </si>
  <si>
    <t>ANNEXE 2 AU RC - PROTOCOLE D'EVALUATION DES ECHANTILLONS 
LOT 1 : CORDAGES</t>
  </si>
  <si>
    <t>ARTICLES : SANGLE EXPRESS SEULE ; SANGLE D'ALPINISME TUBULAIRE ; SANGLE D'ALPINISME ANNEAU COUSU ; CORDELETTE DIAMETRE 7 MM</t>
  </si>
  <si>
    <t>ARTICLE : CORDE SEMI-STATIQUE</t>
  </si>
  <si>
    <t>ARTICLES : CORDE D'ATTACHE ; CORDE DE RAPPEL A DOUBLE ; CORDE EQUIPEMENT DE PASSAGE ; CORDE DE RAPPEL MULTILABEL</t>
  </si>
  <si>
    <t>/24</t>
  </si>
  <si>
    <t>/70</t>
  </si>
  <si>
    <t>/18</t>
  </si>
  <si>
    <t>ANNEXE 2 AU RC - PROTOCOLE D'EVALUATION DES ECHANTILLONS 
LOT 2 : HARNAIS</t>
  </si>
  <si>
    <t>ARTICLE : HARNAIS D'ESCALADE</t>
  </si>
  <si>
    <t>/27</t>
  </si>
  <si>
    <t>ARTICLE : LONGE ALPINISME REGLABLE</t>
  </si>
  <si>
    <t>ANNEXE 2 AU RC - PROTOCOLE D'EVALUATION DES ECHANTILLONS 
LOT 3 : LONGE D'ALPINISME</t>
  </si>
  <si>
    <t xml:space="preserve">ANNEXE 2 AU RC - PROTOCOLE D'EVALUATION DES ECHANTILLONS 
LOT 5 : AUTOBLOQUANT </t>
  </si>
  <si>
    <t>/15</t>
  </si>
  <si>
    <t>ARTICLE : CRAMPONS 12 POINTES</t>
  </si>
  <si>
    <t>ANNEXE 2 AU RC - PROTOCOLE D'EVALUATION DES ECHANTILLONS 
LOT 7 : OUTILS A GLACE</t>
  </si>
  <si>
    <t>/42</t>
  </si>
  <si>
    <t>ARTICLES : PIOLETS TECHNIQUES (paire)</t>
  </si>
  <si>
    <t xml:space="preserve">ANNEXE 2 AU RC - PROTOCOLE D'EVALUATION DES ECHANTILLONS 
LOT 7 : OUTILS A GLACE </t>
  </si>
  <si>
    <t>ARTICLE : PIOLET D'ALPINISME</t>
  </si>
  <si>
    <t>/21</t>
  </si>
  <si>
    <t>ARTICLE : BROCHE A GLACE</t>
  </si>
  <si>
    <t>ARTICLE : SONDE A AVALANCHE</t>
  </si>
  <si>
    <t xml:space="preserve">ANNEXE 2 AU RC - PROTOCOLE D'EVALUATION DES ECHANTILLONS 
LOT 9 : ACCESSOIRES DE SECURITE </t>
  </si>
  <si>
    <t>ARTICLE : PELLE A NEIGE</t>
  </si>
  <si>
    <t>ANNEXE 2 AU RC - PROTOCOLE D'EVALUATION DES ECHANTILLONS 
LOT 9 : ACCESSOIRE DE SECURITE</t>
  </si>
  <si>
    <t>/30</t>
  </si>
  <si>
    <t>ANNEXE 2 AU RC - PROTOCOLE D'EVALUATION DES ECHANTILLONS 
LOT 10 : ASSUREUR, POULIE ET POIGNEE D'ASCENSION</t>
  </si>
  <si>
    <t>ARTICLE : POULIE BLOQUEUSE</t>
  </si>
  <si>
    <t>ARTICLES : POIGNEES D'ASCENSION</t>
  </si>
  <si>
    <t>/12</t>
  </si>
  <si>
    <t>Impressions générales sur cette poignée</t>
  </si>
  <si>
    <t>Impressions générales sur cette poulie</t>
  </si>
  <si>
    <t>ARTICLE : ASSUREUR DESCENDEUR</t>
  </si>
  <si>
    <t>Impressions générales sur cet assureur descendeur</t>
  </si>
  <si>
    <t>ARTICLES : MOUSQUETON ASSURANCE DOIGT COURBE ; MOUSQUETON ASSURANCE DOIGT DROIT ; MOUSQUETON SECURITE ; MOUSQUETON UNIDIRECTIONNEL ; MOUSQUETON TRIPLE SECURITE ; MAILLON ACIER RAPIDE</t>
  </si>
  <si>
    <t>Impressions générales sur ce mousqueton</t>
  </si>
  <si>
    <t>/36</t>
  </si>
  <si>
    <t xml:space="preserve">ANNEXE 2 AU RC - PROTOCOLE D'EVALUATION DES ECHANTILLONS 
LOT 14 : CASQUE DE SKI </t>
  </si>
  <si>
    <t>ANNEXE 2 AU RC - PROTOCOLE D'EVALUATION DES ECHANTILLONS 
LOT 15 : RECHAUD POLYCARBURANT</t>
  </si>
  <si>
    <t>/72</t>
  </si>
  <si>
    <t xml:space="preserve">ANNEXE 2 AU RC - PROTOCOLE D'EVALUATION DES ECHANTILLONS 
LOT 13 : CASQUE DOUBLE NORMES </t>
  </si>
  <si>
    <t>Impressions générales sur ce casque double normes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</si>
</sst>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Gray">
        <bgColor theme="1" tint="0.3499862666707357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0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wrapText="1" shrinkToFi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0" fillId="0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/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6" xfId="0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view="pageBreakPreview" zoomScale="110" zoomScaleNormal="100" zoomScaleSheetLayoutView="110" workbookViewId="0">
      <selection activeCell="B25" sqref="B25"/>
    </sheetView>
  </sheetViews>
  <sheetFormatPr baseColWidth="10" defaultRowHeight="14.5" x14ac:dyDescent="0.35"/>
  <cols>
    <col min="1" max="1" width="18.81640625" customWidth="1"/>
    <col min="2" max="2" width="55.26953125" customWidth="1"/>
    <col min="3" max="3" width="13.26953125" bestFit="1" customWidth="1"/>
    <col min="4" max="4" width="89.453125" customWidth="1"/>
  </cols>
  <sheetData>
    <row r="1" spans="1:4" ht="32.25" customHeight="1" thickBot="1" x14ac:dyDescent="0.4">
      <c r="A1" s="65" t="s">
        <v>195</v>
      </c>
      <c r="B1" s="66"/>
      <c r="C1" s="66"/>
      <c r="D1" s="67"/>
    </row>
    <row r="2" spans="1:4" ht="27" customHeight="1" x14ac:dyDescent="0.35">
      <c r="A2" s="49" t="s">
        <v>197</v>
      </c>
      <c r="C2" s="48"/>
      <c r="D2" s="48"/>
    </row>
    <row r="3" spans="1:4" ht="12.75" customHeight="1" x14ac:dyDescent="0.35">
      <c r="A3" s="47"/>
      <c r="B3" s="48"/>
      <c r="C3" s="48"/>
      <c r="D3" s="48"/>
    </row>
    <row r="4" spans="1:4" x14ac:dyDescent="0.35">
      <c r="B4" s="14" t="s">
        <v>14</v>
      </c>
    </row>
    <row r="6" spans="1:4" ht="15" customHeight="1" x14ac:dyDescent="0.35">
      <c r="A6" s="68" t="s">
        <v>149</v>
      </c>
      <c r="B6" s="71"/>
      <c r="C6" s="76" t="s">
        <v>148</v>
      </c>
      <c r="D6" s="74" t="s">
        <v>10</v>
      </c>
    </row>
    <row r="7" spans="1:4" x14ac:dyDescent="0.35">
      <c r="A7" s="69"/>
      <c r="B7" s="72"/>
      <c r="C7" s="77"/>
      <c r="D7" s="74"/>
    </row>
    <row r="8" spans="1:4" x14ac:dyDescent="0.35">
      <c r="A8" s="69"/>
      <c r="B8" s="72"/>
      <c r="C8" s="77"/>
      <c r="D8" s="74"/>
    </row>
    <row r="9" spans="1:4" ht="32.25" customHeight="1" x14ac:dyDescent="0.35">
      <c r="A9" s="70"/>
      <c r="B9" s="73"/>
      <c r="C9" s="78"/>
      <c r="D9" s="74"/>
    </row>
    <row r="10" spans="1:4" x14ac:dyDescent="0.35">
      <c r="A10" s="75" t="s">
        <v>15</v>
      </c>
      <c r="B10" s="2" t="s">
        <v>21</v>
      </c>
      <c r="C10" s="17"/>
      <c r="D10" s="2"/>
    </row>
    <row r="11" spans="1:4" x14ac:dyDescent="0.35">
      <c r="A11" s="75"/>
      <c r="B11" s="32" t="s">
        <v>150</v>
      </c>
      <c r="C11" s="21"/>
      <c r="D11" s="2"/>
    </row>
    <row r="12" spans="1:4" ht="15" customHeight="1" x14ac:dyDescent="0.35">
      <c r="A12" s="62" t="s">
        <v>23</v>
      </c>
      <c r="B12" s="2" t="s">
        <v>16</v>
      </c>
      <c r="C12" s="21"/>
      <c r="D12" s="2"/>
    </row>
    <row r="13" spans="1:4" x14ac:dyDescent="0.35">
      <c r="A13" s="63"/>
      <c r="B13" s="7" t="s">
        <v>18</v>
      </c>
      <c r="C13" s="21"/>
      <c r="D13" s="2"/>
    </row>
    <row r="14" spans="1:4" x14ac:dyDescent="0.35">
      <c r="A14" s="63"/>
      <c r="B14" s="2" t="s">
        <v>27</v>
      </c>
      <c r="C14" s="21"/>
      <c r="D14" s="2"/>
    </row>
    <row r="15" spans="1:4" x14ac:dyDescent="0.35">
      <c r="A15" s="62" t="s">
        <v>19</v>
      </c>
      <c r="B15" s="2" t="s">
        <v>20</v>
      </c>
      <c r="C15" s="21"/>
      <c r="D15" s="2"/>
    </row>
    <row r="16" spans="1:4" x14ac:dyDescent="0.35">
      <c r="A16" s="63"/>
      <c r="B16" s="2" t="s">
        <v>22</v>
      </c>
      <c r="C16" s="21"/>
      <c r="D16" s="2"/>
    </row>
    <row r="17" spans="1:4" x14ac:dyDescent="0.35">
      <c r="A17" s="63"/>
      <c r="B17" s="3" t="s">
        <v>25</v>
      </c>
      <c r="C17" s="33"/>
      <c r="D17" s="2"/>
    </row>
    <row r="18" spans="1:4" x14ac:dyDescent="0.35">
      <c r="A18" s="18" t="s">
        <v>9</v>
      </c>
      <c r="B18" s="3" t="s">
        <v>24</v>
      </c>
      <c r="C18" s="17" t="s">
        <v>6</v>
      </c>
      <c r="D18" s="53"/>
    </row>
    <row r="19" spans="1:4" x14ac:dyDescent="0.35">
      <c r="A19" s="2"/>
      <c r="B19" s="5" t="s">
        <v>2</v>
      </c>
      <c r="C19" s="50">
        <f>SUM(C10:C17)</f>
        <v>0</v>
      </c>
      <c r="D19" s="27" t="s">
        <v>199</v>
      </c>
    </row>
    <row r="20" spans="1:4" x14ac:dyDescent="0.35">
      <c r="A20" s="2"/>
      <c r="B20" s="5" t="s">
        <v>194</v>
      </c>
      <c r="C20" s="54">
        <f>70*C19/24</f>
        <v>0</v>
      </c>
      <c r="D20" s="27" t="s">
        <v>200</v>
      </c>
    </row>
    <row r="21" spans="1:4" ht="60.75" customHeight="1" x14ac:dyDescent="0.35">
      <c r="A21" s="18" t="s">
        <v>26</v>
      </c>
      <c r="B21" s="79"/>
      <c r="C21" s="80"/>
      <c r="D21" s="81"/>
    </row>
    <row r="23" spans="1:4" x14ac:dyDescent="0.35">
      <c r="A23" s="12"/>
    </row>
  </sheetData>
  <mergeCells count="9">
    <mergeCell ref="A15:A17"/>
    <mergeCell ref="A1:D1"/>
    <mergeCell ref="A6:A9"/>
    <mergeCell ref="B6:B9"/>
    <mergeCell ref="D6:D9"/>
    <mergeCell ref="A10:A11"/>
    <mergeCell ref="A12:A14"/>
    <mergeCell ref="C6:C9"/>
    <mergeCell ref="B21:D21"/>
  </mergeCells>
  <pageMargins left="0.7" right="0.7" top="0.75" bottom="0.75" header="0.3" footer="0.3"/>
  <pageSetup paperSize="9" scale="7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view="pageBreakPreview" zoomScale="110" zoomScaleNormal="100" zoomScaleSheetLayoutView="110" workbookViewId="0">
      <selection activeCell="A22" sqref="A22:XFD22"/>
    </sheetView>
  </sheetViews>
  <sheetFormatPr baseColWidth="10" defaultRowHeight="14.5" x14ac:dyDescent="0.35"/>
  <cols>
    <col min="1" max="1" width="42.453125" customWidth="1"/>
    <col min="2" max="2" width="59.54296875" customWidth="1"/>
    <col min="3" max="3" width="14" customWidth="1"/>
    <col min="4" max="4" width="83.81640625" customWidth="1"/>
  </cols>
  <sheetData>
    <row r="1" spans="1:4" ht="32.25" customHeight="1" thickBot="1" x14ac:dyDescent="0.4">
      <c r="A1" s="65" t="s">
        <v>210</v>
      </c>
      <c r="B1" s="66"/>
      <c r="C1" s="66"/>
      <c r="D1" s="67"/>
    </row>
    <row r="2" spans="1:4" ht="32.25" customHeight="1" x14ac:dyDescent="0.35">
      <c r="A2" s="49" t="s">
        <v>214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A4" s="13" t="s">
        <v>73</v>
      </c>
    </row>
    <row r="6" spans="1:4" x14ac:dyDescent="0.35">
      <c r="A6" s="68" t="s">
        <v>149</v>
      </c>
      <c r="B6" s="83"/>
      <c r="C6" s="74" t="s">
        <v>148</v>
      </c>
      <c r="D6" s="90" t="s">
        <v>11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30.75" customHeight="1" x14ac:dyDescent="0.35">
      <c r="A9" s="70"/>
      <c r="B9" s="83"/>
      <c r="C9" s="74"/>
      <c r="D9" s="90"/>
    </row>
    <row r="10" spans="1:4" x14ac:dyDescent="0.35">
      <c r="A10" s="63" t="s">
        <v>147</v>
      </c>
      <c r="B10" s="2" t="s">
        <v>81</v>
      </c>
      <c r="C10" s="21"/>
      <c r="D10" s="2"/>
    </row>
    <row r="11" spans="1:4" x14ac:dyDescent="0.35">
      <c r="A11" s="63"/>
      <c r="B11" s="2" t="s">
        <v>76</v>
      </c>
      <c r="C11" s="21"/>
      <c r="D11" s="2"/>
    </row>
    <row r="12" spans="1:4" x14ac:dyDescent="0.35">
      <c r="A12" s="63"/>
      <c r="B12" s="2" t="s">
        <v>77</v>
      </c>
      <c r="C12" s="21"/>
      <c r="D12" s="2"/>
    </row>
    <row r="13" spans="1:4" x14ac:dyDescent="0.35">
      <c r="A13" s="63"/>
      <c r="B13" s="2" t="s">
        <v>78</v>
      </c>
      <c r="C13" s="21"/>
      <c r="D13" s="2"/>
    </row>
    <row r="14" spans="1:4" x14ac:dyDescent="0.35">
      <c r="A14" s="63"/>
      <c r="B14" s="36" t="s">
        <v>151</v>
      </c>
      <c r="C14" s="21"/>
      <c r="D14" s="2"/>
    </row>
    <row r="15" spans="1:4" x14ac:dyDescent="0.35">
      <c r="A15" s="63"/>
      <c r="B15" s="2" t="s">
        <v>80</v>
      </c>
      <c r="C15" s="21"/>
      <c r="D15" s="2"/>
    </row>
    <row r="16" spans="1:4" x14ac:dyDescent="0.35">
      <c r="A16" s="63"/>
      <c r="B16" s="7" t="s">
        <v>72</v>
      </c>
      <c r="C16" s="21"/>
      <c r="D16" s="2"/>
    </row>
    <row r="17" spans="1:4" x14ac:dyDescent="0.35">
      <c r="A17" s="18" t="s">
        <v>9</v>
      </c>
      <c r="B17" s="7" t="s">
        <v>74</v>
      </c>
      <c r="C17" s="17" t="s">
        <v>6</v>
      </c>
      <c r="D17" s="53"/>
    </row>
    <row r="18" spans="1:4" x14ac:dyDescent="0.35">
      <c r="A18" s="2"/>
      <c r="B18" s="9" t="s">
        <v>2</v>
      </c>
      <c r="C18" s="50">
        <f>SUM(C10:C16)</f>
        <v>0</v>
      </c>
      <c r="D18" s="27" t="s">
        <v>215</v>
      </c>
    </row>
    <row r="19" spans="1:4" x14ac:dyDescent="0.35">
      <c r="A19" s="2"/>
      <c r="B19" s="20" t="s">
        <v>194</v>
      </c>
      <c r="C19" s="54">
        <f>70*C18/21</f>
        <v>0</v>
      </c>
      <c r="D19" s="27" t="s">
        <v>200</v>
      </c>
    </row>
    <row r="20" spans="1:4" ht="71.25" customHeight="1" x14ac:dyDescent="0.35">
      <c r="A20" s="8" t="s">
        <v>75</v>
      </c>
      <c r="B20" s="87"/>
      <c r="C20" s="88"/>
      <c r="D20" s="89"/>
    </row>
    <row r="21" spans="1:4" x14ac:dyDescent="0.35">
      <c r="A21" s="61"/>
      <c r="B21" s="60"/>
      <c r="C21" s="60"/>
      <c r="D21" s="60"/>
    </row>
    <row r="22" spans="1:4" x14ac:dyDescent="0.35">
      <c r="A22" s="12"/>
    </row>
  </sheetData>
  <mergeCells count="7">
    <mergeCell ref="B20:D20"/>
    <mergeCell ref="A1:D1"/>
    <mergeCell ref="A6:A9"/>
    <mergeCell ref="B6:B9"/>
    <mergeCell ref="D6:D9"/>
    <mergeCell ref="A10:A16"/>
    <mergeCell ref="C6:C9"/>
  </mergeCells>
  <pageMargins left="0.7" right="0.7" top="0.75" bottom="0.75" header="0.3" footer="0.3"/>
  <pageSetup paperSize="9" scale="6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view="pageBreakPreview" zoomScale="110" zoomScaleNormal="100" zoomScaleSheetLayoutView="110" workbookViewId="0">
      <selection activeCell="A22" sqref="A22:XFD22"/>
    </sheetView>
  </sheetViews>
  <sheetFormatPr baseColWidth="10" defaultRowHeight="14.5" x14ac:dyDescent="0.35"/>
  <cols>
    <col min="1" max="1" width="42.453125" customWidth="1"/>
    <col min="2" max="2" width="59.54296875" customWidth="1"/>
    <col min="3" max="3" width="14" customWidth="1"/>
    <col min="4" max="4" width="83.81640625" customWidth="1"/>
  </cols>
  <sheetData>
    <row r="1" spans="1:4" ht="30" customHeight="1" thickBot="1" x14ac:dyDescent="0.4">
      <c r="A1" s="65" t="s">
        <v>210</v>
      </c>
      <c r="B1" s="66"/>
      <c r="C1" s="66"/>
      <c r="D1" s="67"/>
    </row>
    <row r="2" spans="1:4" ht="30" customHeight="1" x14ac:dyDescent="0.35">
      <c r="A2" s="49" t="s">
        <v>216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A4" s="13" t="s">
        <v>73</v>
      </c>
    </row>
    <row r="6" spans="1:4" x14ac:dyDescent="0.35">
      <c r="A6" s="68" t="s">
        <v>149</v>
      </c>
      <c r="B6" s="83"/>
      <c r="C6" s="74" t="s">
        <v>148</v>
      </c>
      <c r="D6" s="90" t="s">
        <v>11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32.25" customHeight="1" x14ac:dyDescent="0.35">
      <c r="A9" s="70"/>
      <c r="B9" s="83"/>
      <c r="C9" s="74"/>
      <c r="D9" s="90"/>
    </row>
    <row r="10" spans="1:4" x14ac:dyDescent="0.35">
      <c r="A10" s="62" t="s">
        <v>147</v>
      </c>
      <c r="B10" s="39" t="s">
        <v>156</v>
      </c>
      <c r="C10" s="40"/>
      <c r="D10" s="2"/>
    </row>
    <row r="11" spans="1:4" x14ac:dyDescent="0.35">
      <c r="A11" s="63"/>
      <c r="B11" s="2" t="s">
        <v>139</v>
      </c>
      <c r="C11" s="22"/>
      <c r="D11" s="2"/>
    </row>
    <row r="12" spans="1:4" x14ac:dyDescent="0.35">
      <c r="A12" s="63"/>
      <c r="B12" s="2" t="s">
        <v>83</v>
      </c>
      <c r="C12" s="22"/>
      <c r="D12" s="2"/>
    </row>
    <row r="13" spans="1:4" x14ac:dyDescent="0.35">
      <c r="A13" s="63"/>
      <c r="B13" s="2" t="s">
        <v>84</v>
      </c>
      <c r="C13" s="22"/>
      <c r="D13" s="2"/>
    </row>
    <row r="14" spans="1:4" x14ac:dyDescent="0.35">
      <c r="A14" s="63"/>
      <c r="B14" s="36" t="s">
        <v>151</v>
      </c>
      <c r="C14" s="22"/>
      <c r="D14" s="2"/>
    </row>
    <row r="15" spans="1:4" x14ac:dyDescent="0.35">
      <c r="A15" s="63"/>
      <c r="B15" s="2" t="s">
        <v>85</v>
      </c>
      <c r="C15" s="22"/>
      <c r="D15" s="2"/>
    </row>
    <row r="16" spans="1:4" x14ac:dyDescent="0.35">
      <c r="A16" s="63"/>
      <c r="B16" s="7" t="s">
        <v>72</v>
      </c>
      <c r="C16" s="22"/>
      <c r="D16" s="2"/>
    </row>
    <row r="17" spans="1:4" x14ac:dyDescent="0.35">
      <c r="A17" s="18" t="s">
        <v>9</v>
      </c>
      <c r="B17" s="7" t="s">
        <v>86</v>
      </c>
      <c r="C17" s="22" t="s">
        <v>6</v>
      </c>
      <c r="D17" s="53"/>
    </row>
    <row r="18" spans="1:4" x14ac:dyDescent="0.35">
      <c r="A18" s="2"/>
      <c r="B18" s="9" t="s">
        <v>2</v>
      </c>
      <c r="C18" s="51">
        <f>SUM(C10:C16)</f>
        <v>0</v>
      </c>
      <c r="D18" s="28" t="s">
        <v>215</v>
      </c>
    </row>
    <row r="19" spans="1:4" x14ac:dyDescent="0.35">
      <c r="A19" s="2"/>
      <c r="B19" s="9" t="s">
        <v>194</v>
      </c>
      <c r="C19" s="55">
        <f>70*C18/21</f>
        <v>0</v>
      </c>
      <c r="D19" s="27" t="s">
        <v>200</v>
      </c>
    </row>
    <row r="20" spans="1:4" ht="71.25" customHeight="1" x14ac:dyDescent="0.35">
      <c r="A20" s="8" t="s">
        <v>87</v>
      </c>
      <c r="B20" s="87" t="s">
        <v>145</v>
      </c>
      <c r="C20" s="88"/>
      <c r="D20" s="89"/>
    </row>
    <row r="21" spans="1:4" x14ac:dyDescent="0.35">
      <c r="A21" s="61"/>
      <c r="B21" s="60"/>
      <c r="C21" s="60"/>
      <c r="D21" s="60"/>
    </row>
    <row r="22" spans="1:4" x14ac:dyDescent="0.35">
      <c r="A22" s="12"/>
    </row>
  </sheetData>
  <mergeCells count="7">
    <mergeCell ref="B20:D20"/>
    <mergeCell ref="A1:D1"/>
    <mergeCell ref="A6:A9"/>
    <mergeCell ref="B6:B9"/>
    <mergeCell ref="D6:D9"/>
    <mergeCell ref="A10:A16"/>
    <mergeCell ref="C6:C9"/>
  </mergeCells>
  <pageMargins left="0.7" right="0.7" top="0.75" bottom="0.75" header="0.3" footer="0.3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view="pageBreakPreview" zoomScale="110" zoomScaleNormal="100" zoomScaleSheetLayoutView="110" workbookViewId="0">
      <selection activeCell="A19" sqref="A19:XFD19"/>
    </sheetView>
  </sheetViews>
  <sheetFormatPr baseColWidth="10" defaultRowHeight="14.5" x14ac:dyDescent="0.35"/>
  <cols>
    <col min="1" max="1" width="41.7265625" customWidth="1"/>
    <col min="2" max="2" width="58" customWidth="1"/>
    <col min="3" max="3" width="15.1796875" customWidth="1"/>
    <col min="4" max="4" width="89.1796875" customWidth="1"/>
  </cols>
  <sheetData>
    <row r="1" spans="1:4" ht="32.25" customHeight="1" thickBot="1" x14ac:dyDescent="0.4">
      <c r="A1" s="65" t="s">
        <v>157</v>
      </c>
      <c r="B1" s="66"/>
      <c r="C1" s="66"/>
      <c r="D1" s="67"/>
    </row>
    <row r="2" spans="1:4" ht="15.5" x14ac:dyDescent="0.35">
      <c r="A2" s="47"/>
      <c r="B2" s="48"/>
      <c r="C2" s="48"/>
      <c r="D2" s="48"/>
    </row>
    <row r="3" spans="1:4" x14ac:dyDescent="0.35">
      <c r="A3" s="13" t="s">
        <v>101</v>
      </c>
    </row>
    <row r="5" spans="1:4" x14ac:dyDescent="0.35">
      <c r="A5" s="68" t="s">
        <v>149</v>
      </c>
      <c r="B5" s="83"/>
      <c r="C5" s="74" t="s">
        <v>148</v>
      </c>
      <c r="D5" s="90" t="s">
        <v>10</v>
      </c>
    </row>
    <row r="6" spans="1:4" x14ac:dyDescent="0.35">
      <c r="A6" s="69"/>
      <c r="B6" s="83"/>
      <c r="C6" s="74"/>
      <c r="D6" s="90"/>
    </row>
    <row r="7" spans="1:4" x14ac:dyDescent="0.35">
      <c r="A7" s="69"/>
      <c r="B7" s="83"/>
      <c r="C7" s="74"/>
      <c r="D7" s="90"/>
    </row>
    <row r="8" spans="1:4" ht="30" customHeight="1" x14ac:dyDescent="0.35">
      <c r="A8" s="70"/>
      <c r="B8" s="83"/>
      <c r="C8" s="74"/>
      <c r="D8" s="90"/>
    </row>
    <row r="9" spans="1:4" x14ac:dyDescent="0.35">
      <c r="A9" s="63" t="s">
        <v>147</v>
      </c>
      <c r="B9" s="2" t="s">
        <v>29</v>
      </c>
      <c r="C9" s="22"/>
      <c r="D9" s="2"/>
    </row>
    <row r="10" spans="1:4" x14ac:dyDescent="0.35">
      <c r="A10" s="63"/>
      <c r="B10" s="2" t="s">
        <v>143</v>
      </c>
      <c r="C10" s="22"/>
      <c r="D10" s="2"/>
    </row>
    <row r="11" spans="1:4" x14ac:dyDescent="0.35">
      <c r="A11" s="63"/>
      <c r="B11" s="2" t="s">
        <v>88</v>
      </c>
      <c r="C11" s="22"/>
      <c r="D11" s="2"/>
    </row>
    <row r="12" spans="1:4" x14ac:dyDescent="0.35">
      <c r="A12" s="63"/>
      <c r="B12" s="2" t="s">
        <v>158</v>
      </c>
      <c r="C12" s="25"/>
      <c r="D12" s="2"/>
    </row>
    <row r="13" spans="1:4" x14ac:dyDescent="0.35">
      <c r="A13" s="63"/>
      <c r="B13" s="2" t="s">
        <v>89</v>
      </c>
      <c r="C13" s="22"/>
      <c r="D13" s="2"/>
    </row>
    <row r="14" spans="1:4" ht="29" x14ac:dyDescent="0.35">
      <c r="A14" s="18" t="s">
        <v>9</v>
      </c>
      <c r="B14" s="7" t="s">
        <v>90</v>
      </c>
      <c r="C14" s="22" t="s">
        <v>6</v>
      </c>
      <c r="D14" s="53"/>
    </row>
    <row r="15" spans="1:4" x14ac:dyDescent="0.35">
      <c r="A15" s="2"/>
      <c r="B15" s="9" t="s">
        <v>2</v>
      </c>
      <c r="C15" s="51">
        <f>SUM(C9:C13)</f>
        <v>0</v>
      </c>
      <c r="D15" s="28" t="s">
        <v>208</v>
      </c>
    </row>
    <row r="16" spans="1:4" x14ac:dyDescent="0.35">
      <c r="A16" s="2"/>
      <c r="B16" s="20" t="s">
        <v>194</v>
      </c>
      <c r="C16" s="55">
        <f>70*C15/15</f>
        <v>0</v>
      </c>
      <c r="D16" s="27" t="s">
        <v>200</v>
      </c>
    </row>
    <row r="17" spans="1:4" ht="71.25" customHeight="1" x14ac:dyDescent="0.35">
      <c r="A17" s="18" t="s">
        <v>91</v>
      </c>
      <c r="B17" s="87"/>
      <c r="C17" s="88"/>
      <c r="D17" s="89"/>
    </row>
    <row r="19" spans="1:4" x14ac:dyDescent="0.35">
      <c r="A19" s="12"/>
    </row>
  </sheetData>
  <mergeCells count="7">
    <mergeCell ref="A1:D1"/>
    <mergeCell ref="A5:A8"/>
    <mergeCell ref="B5:B8"/>
    <mergeCell ref="D5:D8"/>
    <mergeCell ref="A9:A13"/>
    <mergeCell ref="B17:D17"/>
    <mergeCell ref="C5:C8"/>
  </mergeCells>
  <pageMargins left="0.7" right="0.7" top="0.75" bottom="0.75" header="0.3" footer="0.3"/>
  <pageSetup paperSize="9"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="110" zoomScaleNormal="100" zoomScaleSheetLayoutView="110" workbookViewId="0">
      <selection activeCell="B25" sqref="B25"/>
    </sheetView>
  </sheetViews>
  <sheetFormatPr baseColWidth="10" defaultRowHeight="14.5" x14ac:dyDescent="0.35"/>
  <cols>
    <col min="1" max="1" width="41.7265625" customWidth="1"/>
    <col min="2" max="2" width="58" customWidth="1"/>
    <col min="3" max="3" width="15.1796875" customWidth="1"/>
    <col min="4" max="4" width="89.1796875" customWidth="1"/>
  </cols>
  <sheetData>
    <row r="1" spans="1:4" ht="33" customHeight="1" thickBot="1" x14ac:dyDescent="0.4">
      <c r="A1" s="65" t="s">
        <v>218</v>
      </c>
      <c r="B1" s="66"/>
      <c r="C1" s="66"/>
      <c r="D1" s="67"/>
    </row>
    <row r="2" spans="1:4" ht="33" customHeight="1" x14ac:dyDescent="0.35">
      <c r="A2" s="49" t="s">
        <v>217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A4" s="13" t="s">
        <v>101</v>
      </c>
    </row>
    <row r="6" spans="1:4" x14ac:dyDescent="0.35">
      <c r="A6" s="68" t="s">
        <v>149</v>
      </c>
      <c r="B6" s="83"/>
      <c r="C6" s="74" t="s">
        <v>148</v>
      </c>
      <c r="D6" s="90" t="s">
        <v>10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33.75" customHeight="1" x14ac:dyDescent="0.35">
      <c r="A9" s="70"/>
      <c r="B9" s="83"/>
      <c r="C9" s="74"/>
      <c r="D9" s="90"/>
    </row>
    <row r="10" spans="1:4" x14ac:dyDescent="0.35">
      <c r="A10" s="63" t="s">
        <v>147</v>
      </c>
      <c r="B10" s="2" t="s">
        <v>170</v>
      </c>
      <c r="C10" s="21"/>
      <c r="D10" s="2"/>
    </row>
    <row r="11" spans="1:4" x14ac:dyDescent="0.35">
      <c r="A11" s="63"/>
      <c r="B11" s="2" t="s">
        <v>92</v>
      </c>
      <c r="C11" s="21"/>
      <c r="D11" s="2"/>
    </row>
    <row r="12" spans="1:4" x14ac:dyDescent="0.35">
      <c r="A12" s="63"/>
      <c r="B12" s="2" t="s">
        <v>140</v>
      </c>
      <c r="C12" s="21"/>
      <c r="D12" s="2"/>
    </row>
    <row r="13" spans="1:4" x14ac:dyDescent="0.35">
      <c r="A13" s="63"/>
      <c r="B13" s="2" t="s">
        <v>93</v>
      </c>
      <c r="C13" s="21"/>
      <c r="D13" s="2"/>
    </row>
    <row r="14" spans="1:4" x14ac:dyDescent="0.35">
      <c r="A14" s="63"/>
      <c r="B14" s="2" t="s">
        <v>94</v>
      </c>
      <c r="C14" s="21"/>
      <c r="D14" s="2"/>
    </row>
    <row r="15" spans="1:4" x14ac:dyDescent="0.35">
      <c r="A15" s="63"/>
      <c r="B15" s="2" t="s">
        <v>98</v>
      </c>
      <c r="C15" s="21"/>
      <c r="D15" s="2"/>
    </row>
    <row r="16" spans="1:4" x14ac:dyDescent="0.35">
      <c r="A16" s="63"/>
      <c r="B16" s="2" t="s">
        <v>95</v>
      </c>
      <c r="C16" s="21"/>
      <c r="D16" s="2"/>
    </row>
    <row r="17" spans="1:4" x14ac:dyDescent="0.35">
      <c r="A17" s="11" t="s">
        <v>9</v>
      </c>
      <c r="B17" s="7" t="s">
        <v>96</v>
      </c>
      <c r="C17" s="21" t="s">
        <v>6</v>
      </c>
      <c r="D17" s="53"/>
    </row>
    <row r="18" spans="1:4" x14ac:dyDescent="0.35">
      <c r="A18" s="2"/>
      <c r="B18" s="9" t="s">
        <v>2</v>
      </c>
      <c r="C18" s="50">
        <f>SUM(C10:C16)</f>
        <v>0</v>
      </c>
      <c r="D18" s="28" t="s">
        <v>215</v>
      </c>
    </row>
    <row r="19" spans="1:4" x14ac:dyDescent="0.35">
      <c r="A19" s="2"/>
      <c r="B19" s="20" t="s">
        <v>194</v>
      </c>
      <c r="C19" s="54">
        <f>70*C18/21</f>
        <v>0</v>
      </c>
      <c r="D19" s="27" t="s">
        <v>200</v>
      </c>
    </row>
    <row r="20" spans="1:4" ht="71.25" customHeight="1" x14ac:dyDescent="0.35">
      <c r="A20" s="8" t="s">
        <v>97</v>
      </c>
      <c r="B20" s="87"/>
      <c r="C20" s="88"/>
      <c r="D20" s="89"/>
    </row>
    <row r="22" spans="1:4" x14ac:dyDescent="0.35">
      <c r="A22" s="38"/>
      <c r="B22" s="38"/>
    </row>
    <row r="23" spans="1:4" x14ac:dyDescent="0.35">
      <c r="A23" s="12"/>
      <c r="B23" s="12"/>
    </row>
  </sheetData>
  <mergeCells count="7">
    <mergeCell ref="B20:D20"/>
    <mergeCell ref="C6:C9"/>
    <mergeCell ref="A1:D1"/>
    <mergeCell ref="A6:A9"/>
    <mergeCell ref="B6:B9"/>
    <mergeCell ref="D6:D9"/>
    <mergeCell ref="A10:A16"/>
  </mergeCells>
  <pageMargins left="0.7" right="0.7" top="0.75" bottom="0.75" header="0.3" footer="0.3"/>
  <pageSetup paperSize="9" scale="6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topLeftCell="A4" zoomScale="110" zoomScaleNormal="100" zoomScaleSheetLayoutView="110" workbookViewId="0">
      <selection activeCell="A28" sqref="A28"/>
    </sheetView>
  </sheetViews>
  <sheetFormatPr baseColWidth="10" defaultRowHeight="14.5" x14ac:dyDescent="0.35"/>
  <cols>
    <col min="1" max="1" width="41.7265625" customWidth="1"/>
    <col min="2" max="2" width="58" customWidth="1"/>
    <col min="3" max="3" width="15.1796875" customWidth="1"/>
    <col min="4" max="4" width="89.1796875" customWidth="1"/>
  </cols>
  <sheetData>
    <row r="1" spans="1:4" ht="34.5" customHeight="1" thickBot="1" x14ac:dyDescent="0.4">
      <c r="A1" s="65" t="s">
        <v>220</v>
      </c>
      <c r="B1" s="66"/>
      <c r="C1" s="66"/>
      <c r="D1" s="67"/>
    </row>
    <row r="2" spans="1:4" ht="34.5" customHeight="1" x14ac:dyDescent="0.35">
      <c r="A2" s="49" t="s">
        <v>219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A4" s="13" t="s">
        <v>101</v>
      </c>
    </row>
    <row r="6" spans="1:4" x14ac:dyDescent="0.35">
      <c r="A6" s="68" t="s">
        <v>149</v>
      </c>
      <c r="B6" s="83"/>
      <c r="C6" s="74" t="s">
        <v>148</v>
      </c>
      <c r="D6" s="90" t="s">
        <v>10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31.5" customHeight="1" x14ac:dyDescent="0.35">
      <c r="A9" s="70"/>
      <c r="B9" s="83"/>
      <c r="C9" s="74"/>
      <c r="D9" s="90"/>
    </row>
    <row r="10" spans="1:4" x14ac:dyDescent="0.35">
      <c r="A10" s="63" t="s">
        <v>147</v>
      </c>
      <c r="B10" s="32" t="s">
        <v>159</v>
      </c>
      <c r="C10" s="22"/>
      <c r="D10" s="2"/>
    </row>
    <row r="11" spans="1:4" x14ac:dyDescent="0.35">
      <c r="A11" s="63"/>
      <c r="B11" s="2" t="s">
        <v>102</v>
      </c>
      <c r="C11" s="22"/>
      <c r="D11" s="2"/>
    </row>
    <row r="12" spans="1:4" x14ac:dyDescent="0.35">
      <c r="A12" s="63"/>
      <c r="B12" s="3" t="s">
        <v>142</v>
      </c>
      <c r="C12" s="34"/>
      <c r="D12" s="2"/>
    </row>
    <row r="13" spans="1:4" x14ac:dyDescent="0.35">
      <c r="A13" s="63"/>
      <c r="B13" s="2" t="s">
        <v>103</v>
      </c>
      <c r="C13" s="22"/>
      <c r="D13" s="2"/>
    </row>
    <row r="14" spans="1:4" x14ac:dyDescent="0.35">
      <c r="A14" s="63"/>
      <c r="B14" s="2" t="s">
        <v>141</v>
      </c>
      <c r="C14" s="22"/>
      <c r="D14" s="2"/>
    </row>
    <row r="15" spans="1:4" x14ac:dyDescent="0.35">
      <c r="A15" s="63"/>
      <c r="B15" s="2" t="s">
        <v>93</v>
      </c>
      <c r="C15" s="22"/>
      <c r="D15" s="2"/>
    </row>
    <row r="16" spans="1:4" x14ac:dyDescent="0.35">
      <c r="A16" s="63"/>
      <c r="B16" s="2" t="s">
        <v>105</v>
      </c>
      <c r="C16" s="22"/>
      <c r="D16" s="2"/>
    </row>
    <row r="17" spans="1:4" x14ac:dyDescent="0.35">
      <c r="A17" s="63"/>
      <c r="B17" s="2" t="s">
        <v>104</v>
      </c>
      <c r="C17" s="22"/>
      <c r="D17" s="2"/>
    </row>
    <row r="18" spans="1:4" x14ac:dyDescent="0.35">
      <c r="A18" s="63"/>
      <c r="B18" s="2" t="s">
        <v>98</v>
      </c>
      <c r="C18" s="22"/>
      <c r="D18" s="2"/>
    </row>
    <row r="19" spans="1:4" x14ac:dyDescent="0.35">
      <c r="A19" s="63"/>
      <c r="B19" s="2" t="s">
        <v>95</v>
      </c>
      <c r="C19" s="22"/>
      <c r="D19" s="2"/>
    </row>
    <row r="20" spans="1:4" x14ac:dyDescent="0.35">
      <c r="A20" s="18" t="s">
        <v>9</v>
      </c>
      <c r="B20" s="7" t="s">
        <v>100</v>
      </c>
      <c r="C20" s="22" t="s">
        <v>6</v>
      </c>
      <c r="D20" s="53"/>
    </row>
    <row r="21" spans="1:4" x14ac:dyDescent="0.35">
      <c r="A21" s="2"/>
      <c r="B21" s="9" t="s">
        <v>2</v>
      </c>
      <c r="C21" s="50">
        <f>SUM(C10:C19)</f>
        <v>0</v>
      </c>
      <c r="D21" s="28" t="s">
        <v>221</v>
      </c>
    </row>
    <row r="22" spans="1:4" x14ac:dyDescent="0.35">
      <c r="A22" s="2"/>
      <c r="B22" s="20" t="s">
        <v>194</v>
      </c>
      <c r="C22" s="54">
        <f>70*C21/30</f>
        <v>0</v>
      </c>
      <c r="D22" s="27" t="s">
        <v>200</v>
      </c>
    </row>
    <row r="23" spans="1:4" ht="71.25" customHeight="1" x14ac:dyDescent="0.35">
      <c r="A23" s="8" t="s">
        <v>99</v>
      </c>
      <c r="B23" s="87"/>
      <c r="C23" s="88"/>
      <c r="D23" s="89"/>
    </row>
    <row r="25" spans="1:4" x14ac:dyDescent="0.35">
      <c r="A25" s="64"/>
      <c r="B25" s="64"/>
    </row>
    <row r="26" spans="1:4" x14ac:dyDescent="0.35">
      <c r="A26" s="12"/>
    </row>
  </sheetData>
  <mergeCells count="8">
    <mergeCell ref="A25:B25"/>
    <mergeCell ref="A1:D1"/>
    <mergeCell ref="A6:A9"/>
    <mergeCell ref="B6:B9"/>
    <mergeCell ref="D6:D9"/>
    <mergeCell ref="A10:A19"/>
    <mergeCell ref="B23:D23"/>
    <mergeCell ref="C6:C9"/>
  </mergeCells>
  <pageMargins left="0.7" right="0.7" top="0.75" bottom="0.75" header="0.3" footer="0.3"/>
  <pageSetup paperSize="9" scale="6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="110" zoomScaleNormal="100" zoomScaleSheetLayoutView="110" workbookViewId="0">
      <selection activeCell="A21" sqref="A21:XFD21"/>
    </sheetView>
  </sheetViews>
  <sheetFormatPr baseColWidth="10" defaultRowHeight="14.5" x14ac:dyDescent="0.35"/>
  <cols>
    <col min="1" max="1" width="42.453125" customWidth="1"/>
    <col min="2" max="2" width="59.54296875" customWidth="1"/>
    <col min="3" max="3" width="14" customWidth="1"/>
    <col min="4" max="4" width="83.81640625" customWidth="1"/>
  </cols>
  <sheetData>
    <row r="1" spans="1:4" ht="31.5" customHeight="1" thickBot="1" x14ac:dyDescent="0.4">
      <c r="A1" s="65" t="s">
        <v>222</v>
      </c>
      <c r="B1" s="66"/>
      <c r="C1" s="66"/>
      <c r="D1" s="67"/>
    </row>
    <row r="2" spans="1:4" ht="31.5" customHeight="1" x14ac:dyDescent="0.35">
      <c r="A2" s="49" t="s">
        <v>223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A4" s="13" t="s">
        <v>73</v>
      </c>
    </row>
    <row r="6" spans="1:4" x14ac:dyDescent="0.35">
      <c r="A6" s="68" t="s">
        <v>149</v>
      </c>
      <c r="B6" s="83"/>
      <c r="C6" s="74" t="s">
        <v>148</v>
      </c>
      <c r="D6" s="90" t="s">
        <v>11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32.25" customHeight="1" x14ac:dyDescent="0.35">
      <c r="A9" s="70"/>
      <c r="B9" s="83"/>
      <c r="C9" s="74"/>
      <c r="D9" s="90"/>
    </row>
    <row r="10" spans="1:4" x14ac:dyDescent="0.35">
      <c r="A10" s="62" t="s">
        <v>147</v>
      </c>
      <c r="B10" s="39" t="s">
        <v>177</v>
      </c>
      <c r="C10" s="40"/>
      <c r="D10" s="2"/>
    </row>
    <row r="11" spans="1:4" x14ac:dyDescent="0.35">
      <c r="A11" s="63"/>
      <c r="B11" s="2" t="s">
        <v>171</v>
      </c>
      <c r="C11" s="30"/>
      <c r="D11" s="2"/>
    </row>
    <row r="12" spans="1:4" x14ac:dyDescent="0.35">
      <c r="A12" s="63"/>
      <c r="B12" s="2" t="s">
        <v>172</v>
      </c>
      <c r="C12" s="30"/>
      <c r="D12" s="2"/>
    </row>
    <row r="13" spans="1:4" x14ac:dyDescent="0.35">
      <c r="A13" s="63"/>
      <c r="B13" s="36" t="s">
        <v>151</v>
      </c>
      <c r="C13" s="30"/>
      <c r="D13" s="2"/>
    </row>
    <row r="14" spans="1:4" x14ac:dyDescent="0.35">
      <c r="A14" s="63"/>
      <c r="B14" s="2" t="s">
        <v>175</v>
      </c>
      <c r="C14" s="30"/>
      <c r="D14" s="2"/>
    </row>
    <row r="15" spans="1:4" x14ac:dyDescent="0.35">
      <c r="A15" s="63"/>
      <c r="B15" s="7" t="s">
        <v>174</v>
      </c>
      <c r="C15" s="30"/>
      <c r="D15" s="2"/>
    </row>
    <row r="16" spans="1:4" x14ac:dyDescent="0.35">
      <c r="A16" s="31" t="s">
        <v>9</v>
      </c>
      <c r="B16" s="52" t="s">
        <v>173</v>
      </c>
      <c r="C16" s="30" t="s">
        <v>6</v>
      </c>
      <c r="D16" s="53"/>
    </row>
    <row r="17" spans="1:4" x14ac:dyDescent="0.35">
      <c r="A17" s="2"/>
      <c r="B17" s="9" t="s">
        <v>2</v>
      </c>
      <c r="C17" s="51">
        <f>SUM(C10:C15)</f>
        <v>0</v>
      </c>
      <c r="D17" s="28" t="s">
        <v>201</v>
      </c>
    </row>
    <row r="18" spans="1:4" x14ac:dyDescent="0.35">
      <c r="A18" s="2"/>
      <c r="B18" s="9" t="s">
        <v>194</v>
      </c>
      <c r="C18" s="55">
        <f>70*C17/18</f>
        <v>0</v>
      </c>
      <c r="D18" s="27" t="s">
        <v>200</v>
      </c>
    </row>
    <row r="19" spans="1:4" ht="71.25" customHeight="1" x14ac:dyDescent="0.35">
      <c r="A19" s="30" t="s">
        <v>227</v>
      </c>
      <c r="B19" s="87" t="s">
        <v>145</v>
      </c>
      <c r="C19" s="88"/>
      <c r="D19" s="89"/>
    </row>
    <row r="20" spans="1:4" x14ac:dyDescent="0.35">
      <c r="A20" s="61"/>
      <c r="B20" s="60"/>
      <c r="C20" s="60"/>
      <c r="D20" s="60"/>
    </row>
    <row r="21" spans="1:4" x14ac:dyDescent="0.35">
      <c r="A21" s="12"/>
    </row>
  </sheetData>
  <mergeCells count="7">
    <mergeCell ref="B19:D19"/>
    <mergeCell ref="A1:D1"/>
    <mergeCell ref="A6:A9"/>
    <mergeCell ref="B6:B9"/>
    <mergeCell ref="C6:C9"/>
    <mergeCell ref="D6:D9"/>
    <mergeCell ref="A10:A15"/>
  </mergeCells>
  <pageMargins left="0.7" right="0.7" top="0.75" bottom="0.75" header="0.3" footer="0.3"/>
  <pageSetup paperSize="9" scale="6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view="pageBreakPreview" zoomScale="110" zoomScaleNormal="100" zoomScaleSheetLayoutView="110" workbookViewId="0">
      <selection activeCell="A19" sqref="A19:XFD19"/>
    </sheetView>
  </sheetViews>
  <sheetFormatPr baseColWidth="10" defaultRowHeight="14.5" x14ac:dyDescent="0.35"/>
  <cols>
    <col min="1" max="1" width="42.453125" customWidth="1"/>
    <col min="2" max="2" width="59.54296875" customWidth="1"/>
    <col min="3" max="3" width="14" customWidth="1"/>
    <col min="4" max="4" width="83.81640625" customWidth="1"/>
  </cols>
  <sheetData>
    <row r="1" spans="1:4" ht="30.75" customHeight="1" thickBot="1" x14ac:dyDescent="0.4">
      <c r="A1" s="65" t="s">
        <v>222</v>
      </c>
      <c r="B1" s="66"/>
      <c r="C1" s="66"/>
      <c r="D1" s="67"/>
    </row>
    <row r="2" spans="1:4" ht="30.75" customHeight="1" x14ac:dyDescent="0.35">
      <c r="A2" s="49" t="s">
        <v>224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A4" s="13" t="s">
        <v>73</v>
      </c>
    </row>
    <row r="6" spans="1:4" x14ac:dyDescent="0.35">
      <c r="A6" s="68" t="s">
        <v>149</v>
      </c>
      <c r="B6" s="83"/>
      <c r="C6" s="74" t="s">
        <v>148</v>
      </c>
      <c r="D6" s="90" t="s">
        <v>11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32.25" customHeight="1" x14ac:dyDescent="0.35">
      <c r="A9" s="70"/>
      <c r="B9" s="83"/>
      <c r="C9" s="74"/>
      <c r="D9" s="90"/>
    </row>
    <row r="10" spans="1:4" x14ac:dyDescent="0.35">
      <c r="A10" s="62" t="s">
        <v>147</v>
      </c>
      <c r="B10" s="39" t="s">
        <v>176</v>
      </c>
      <c r="C10" s="40"/>
      <c r="D10" s="2"/>
    </row>
    <row r="11" spans="1:4" x14ac:dyDescent="0.35">
      <c r="A11" s="63"/>
      <c r="B11" s="2" t="s">
        <v>172</v>
      </c>
      <c r="C11" s="30"/>
      <c r="D11" s="2"/>
    </row>
    <row r="12" spans="1:4" x14ac:dyDescent="0.35">
      <c r="A12" s="63"/>
      <c r="B12" s="36" t="s">
        <v>151</v>
      </c>
      <c r="C12" s="30"/>
      <c r="D12" s="2"/>
    </row>
    <row r="13" spans="1:4" x14ac:dyDescent="0.35">
      <c r="A13" s="63"/>
      <c r="B13" s="2" t="s">
        <v>178</v>
      </c>
      <c r="C13" s="30"/>
      <c r="D13" s="2"/>
    </row>
    <row r="14" spans="1:4" ht="29" x14ac:dyDescent="0.35">
      <c r="A14" s="31" t="s">
        <v>9</v>
      </c>
      <c r="B14" s="7" t="s">
        <v>179</v>
      </c>
      <c r="C14" s="30" t="s">
        <v>6</v>
      </c>
      <c r="D14" s="53"/>
    </row>
    <row r="15" spans="1:4" x14ac:dyDescent="0.35">
      <c r="A15" s="2"/>
      <c r="B15" s="9" t="s">
        <v>2</v>
      </c>
      <c r="C15" s="51">
        <f>SUM(C10:C13)</f>
        <v>0</v>
      </c>
      <c r="D15" s="28" t="s">
        <v>225</v>
      </c>
    </row>
    <row r="16" spans="1:4" x14ac:dyDescent="0.35">
      <c r="A16" s="2"/>
      <c r="B16" s="9" t="s">
        <v>194</v>
      </c>
      <c r="C16" s="55">
        <f>70*C15/12</f>
        <v>0</v>
      </c>
      <c r="D16" s="27" t="s">
        <v>200</v>
      </c>
    </row>
    <row r="17" spans="1:4" ht="71.25" customHeight="1" x14ac:dyDescent="0.35">
      <c r="A17" s="30" t="s">
        <v>226</v>
      </c>
      <c r="B17" s="87" t="s">
        <v>145</v>
      </c>
      <c r="C17" s="88"/>
      <c r="D17" s="89"/>
    </row>
    <row r="18" spans="1:4" x14ac:dyDescent="0.35">
      <c r="A18" s="61"/>
      <c r="B18" s="60"/>
      <c r="C18" s="60"/>
      <c r="D18" s="60"/>
    </row>
    <row r="19" spans="1:4" x14ac:dyDescent="0.35">
      <c r="A19" s="12"/>
    </row>
  </sheetData>
  <mergeCells count="7">
    <mergeCell ref="B17:D17"/>
    <mergeCell ref="A1:D1"/>
    <mergeCell ref="A6:A9"/>
    <mergeCell ref="B6:B9"/>
    <mergeCell ref="C6:C9"/>
    <mergeCell ref="D6:D9"/>
    <mergeCell ref="A10:A13"/>
  </mergeCells>
  <pageMargins left="0.7" right="0.7" top="0.75" bottom="0.75" header="0.3" footer="0.3"/>
  <pageSetup paperSize="9" scale="6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="110" zoomScaleNormal="100" zoomScaleSheetLayoutView="110" workbookViewId="0">
      <selection activeCell="A21" sqref="A21:XFD21"/>
    </sheetView>
  </sheetViews>
  <sheetFormatPr baseColWidth="10" defaultRowHeight="14.5" x14ac:dyDescent="0.35"/>
  <cols>
    <col min="1" max="1" width="42.453125" customWidth="1"/>
    <col min="2" max="2" width="59.54296875" customWidth="1"/>
    <col min="3" max="3" width="14" customWidth="1"/>
    <col min="4" max="4" width="83.81640625" customWidth="1"/>
  </cols>
  <sheetData>
    <row r="1" spans="1:4" ht="31.5" customHeight="1" thickBot="1" x14ac:dyDescent="0.4">
      <c r="A1" s="65" t="s">
        <v>222</v>
      </c>
      <c r="B1" s="66"/>
      <c r="C1" s="66"/>
      <c r="D1" s="67"/>
    </row>
    <row r="2" spans="1:4" ht="31.5" customHeight="1" x14ac:dyDescent="0.35">
      <c r="A2" s="49" t="s">
        <v>228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A4" s="13" t="s">
        <v>73</v>
      </c>
    </row>
    <row r="6" spans="1:4" x14ac:dyDescent="0.35">
      <c r="A6" s="68" t="s">
        <v>149</v>
      </c>
      <c r="B6" s="83"/>
      <c r="C6" s="74" t="s">
        <v>148</v>
      </c>
      <c r="D6" s="90" t="s">
        <v>11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32.25" customHeight="1" x14ac:dyDescent="0.35">
      <c r="A9" s="70"/>
      <c r="B9" s="83"/>
      <c r="C9" s="74"/>
      <c r="D9" s="90"/>
    </row>
    <row r="10" spans="1:4" x14ac:dyDescent="0.35">
      <c r="A10" s="62" t="s">
        <v>147</v>
      </c>
      <c r="B10" s="39" t="s">
        <v>181</v>
      </c>
      <c r="C10" s="40"/>
      <c r="D10" s="2"/>
    </row>
    <row r="11" spans="1:4" x14ac:dyDescent="0.35">
      <c r="A11" s="63"/>
      <c r="B11" s="2" t="s">
        <v>184</v>
      </c>
      <c r="C11" s="30"/>
      <c r="D11" s="2"/>
    </row>
    <row r="12" spans="1:4" x14ac:dyDescent="0.35">
      <c r="A12" s="63"/>
      <c r="B12" s="2" t="s">
        <v>185</v>
      </c>
      <c r="C12" s="30"/>
      <c r="D12" s="2"/>
    </row>
    <row r="13" spans="1:4" x14ac:dyDescent="0.35">
      <c r="A13" s="63"/>
      <c r="B13" s="36" t="s">
        <v>151</v>
      </c>
      <c r="C13" s="30"/>
      <c r="D13" s="2"/>
    </row>
    <row r="14" spans="1:4" x14ac:dyDescent="0.35">
      <c r="A14" s="63"/>
      <c r="B14" s="36" t="s">
        <v>182</v>
      </c>
      <c r="C14" s="30"/>
      <c r="D14" s="2"/>
    </row>
    <row r="15" spans="1:4" x14ac:dyDescent="0.35">
      <c r="A15" s="63"/>
      <c r="B15" s="2" t="s">
        <v>183</v>
      </c>
      <c r="C15" s="30"/>
      <c r="D15" s="2"/>
    </row>
    <row r="16" spans="1:4" x14ac:dyDescent="0.35">
      <c r="A16" s="31" t="s">
        <v>9</v>
      </c>
      <c r="B16" s="52" t="s">
        <v>180</v>
      </c>
      <c r="C16" s="30" t="s">
        <v>6</v>
      </c>
      <c r="D16" s="53"/>
    </row>
    <row r="17" spans="1:4" x14ac:dyDescent="0.35">
      <c r="A17" s="2"/>
      <c r="B17" s="9" t="s">
        <v>2</v>
      </c>
      <c r="C17" s="51">
        <f>SUM(C10:C15)</f>
        <v>0</v>
      </c>
      <c r="D17" s="28" t="s">
        <v>201</v>
      </c>
    </row>
    <row r="18" spans="1:4" x14ac:dyDescent="0.35">
      <c r="A18" s="2"/>
      <c r="B18" s="9" t="s">
        <v>194</v>
      </c>
      <c r="C18" s="55">
        <f>70*C17/18</f>
        <v>0</v>
      </c>
      <c r="D18" s="27" t="s">
        <v>200</v>
      </c>
    </row>
    <row r="19" spans="1:4" ht="71.25" customHeight="1" x14ac:dyDescent="0.35">
      <c r="A19" s="46" t="s">
        <v>229</v>
      </c>
      <c r="B19" s="87" t="s">
        <v>145</v>
      </c>
      <c r="C19" s="88"/>
      <c r="D19" s="89"/>
    </row>
    <row r="20" spans="1:4" x14ac:dyDescent="0.35">
      <c r="A20" s="59"/>
      <c r="B20" s="60"/>
      <c r="C20" s="60"/>
      <c r="D20" s="60"/>
    </row>
    <row r="21" spans="1:4" x14ac:dyDescent="0.35">
      <c r="A21" s="12"/>
    </row>
  </sheetData>
  <mergeCells count="7">
    <mergeCell ref="B19:D19"/>
    <mergeCell ref="A1:D1"/>
    <mergeCell ref="A6:A9"/>
    <mergeCell ref="B6:B9"/>
    <mergeCell ref="C6:C9"/>
    <mergeCell ref="D6:D9"/>
    <mergeCell ref="A10:A15"/>
  </mergeCells>
  <pageMargins left="0.7" right="0.7" top="0.75" bottom="0.75" header="0.3" footer="0.3"/>
  <pageSetup paperSize="9"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view="pageBreakPreview" zoomScale="110" zoomScaleNormal="100" zoomScaleSheetLayoutView="110" workbookViewId="0">
      <selection activeCell="A22" sqref="A22:XFD22"/>
    </sheetView>
  </sheetViews>
  <sheetFormatPr baseColWidth="10" defaultRowHeight="14.5" x14ac:dyDescent="0.35"/>
  <cols>
    <col min="1" max="1" width="42.453125" customWidth="1"/>
    <col min="2" max="2" width="59.54296875" customWidth="1"/>
    <col min="3" max="3" width="14" customWidth="1"/>
    <col min="4" max="4" width="83.81640625" customWidth="1"/>
  </cols>
  <sheetData>
    <row r="1" spans="1:4" ht="30" customHeight="1" thickBot="1" x14ac:dyDescent="0.4">
      <c r="A1" s="65" t="s">
        <v>193</v>
      </c>
      <c r="B1" s="66"/>
      <c r="C1" s="66"/>
      <c r="D1" s="67"/>
    </row>
    <row r="2" spans="1:4" ht="41.25" customHeight="1" x14ac:dyDescent="0.35">
      <c r="A2" s="91" t="s">
        <v>230</v>
      </c>
      <c r="B2" s="91"/>
      <c r="C2" s="91"/>
      <c r="D2" s="91"/>
    </row>
    <row r="3" spans="1:4" ht="15.5" x14ac:dyDescent="0.35">
      <c r="A3" s="47"/>
      <c r="B3" s="48"/>
      <c r="C3" s="48"/>
      <c r="D3" s="48"/>
    </row>
    <row r="4" spans="1:4" x14ac:dyDescent="0.35">
      <c r="A4" s="13" t="s">
        <v>73</v>
      </c>
    </row>
    <row r="6" spans="1:4" x14ac:dyDescent="0.35">
      <c r="A6" s="68" t="s">
        <v>149</v>
      </c>
      <c r="B6" s="83"/>
      <c r="C6" s="74" t="s">
        <v>148</v>
      </c>
      <c r="D6" s="90" t="s">
        <v>11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32.25" customHeight="1" x14ac:dyDescent="0.35">
      <c r="A9" s="70"/>
      <c r="B9" s="83"/>
      <c r="C9" s="74"/>
      <c r="D9" s="90"/>
    </row>
    <row r="10" spans="1:4" x14ac:dyDescent="0.35">
      <c r="A10" s="62" t="s">
        <v>147</v>
      </c>
      <c r="B10" s="39" t="s">
        <v>186</v>
      </c>
      <c r="C10" s="40"/>
      <c r="D10" s="2"/>
    </row>
    <row r="11" spans="1:4" x14ac:dyDescent="0.35">
      <c r="A11" s="63"/>
      <c r="B11" s="2" t="s">
        <v>187</v>
      </c>
      <c r="C11" s="30"/>
      <c r="D11" s="2"/>
    </row>
    <row r="12" spans="1:4" x14ac:dyDescent="0.35">
      <c r="A12" s="63"/>
      <c r="B12" s="2" t="s">
        <v>191</v>
      </c>
      <c r="C12" s="30"/>
      <c r="D12" s="2"/>
    </row>
    <row r="13" spans="1:4" x14ac:dyDescent="0.35">
      <c r="A13" s="63"/>
      <c r="B13" s="36" t="s">
        <v>151</v>
      </c>
      <c r="C13" s="30"/>
      <c r="D13" s="2"/>
    </row>
    <row r="14" spans="1:4" ht="29" x14ac:dyDescent="0.35">
      <c r="A14" s="63"/>
      <c r="B14" s="36" t="s">
        <v>192</v>
      </c>
      <c r="C14" s="30"/>
      <c r="D14" s="2"/>
    </row>
    <row r="15" spans="1:4" x14ac:dyDescent="0.35">
      <c r="A15" s="63"/>
      <c r="B15" s="36" t="s">
        <v>189</v>
      </c>
      <c r="C15" s="30"/>
      <c r="D15" s="2"/>
    </row>
    <row r="16" spans="1:4" x14ac:dyDescent="0.35">
      <c r="A16" s="63"/>
      <c r="B16" s="2" t="s">
        <v>188</v>
      </c>
      <c r="C16" s="30"/>
      <c r="D16" s="2"/>
    </row>
    <row r="17" spans="1:4" x14ac:dyDescent="0.35">
      <c r="A17" s="31" t="s">
        <v>9</v>
      </c>
      <c r="B17" s="7" t="s">
        <v>190</v>
      </c>
      <c r="C17" s="30" t="s">
        <v>6</v>
      </c>
      <c r="D17" s="53"/>
    </row>
    <row r="18" spans="1:4" x14ac:dyDescent="0.35">
      <c r="A18" s="2"/>
      <c r="B18" s="9" t="s">
        <v>2</v>
      </c>
      <c r="C18" s="51">
        <f>SUM(C10:C16)</f>
        <v>0</v>
      </c>
      <c r="D18" s="28" t="s">
        <v>215</v>
      </c>
    </row>
    <row r="19" spans="1:4" x14ac:dyDescent="0.35">
      <c r="A19" s="2"/>
      <c r="B19" s="9" t="s">
        <v>194</v>
      </c>
      <c r="C19" s="55">
        <f>70*C18/21</f>
        <v>0</v>
      </c>
      <c r="D19" s="27" t="s">
        <v>200</v>
      </c>
    </row>
    <row r="20" spans="1:4" ht="71.25" customHeight="1" x14ac:dyDescent="0.35">
      <c r="A20" s="30" t="s">
        <v>231</v>
      </c>
      <c r="B20" s="87" t="s">
        <v>145</v>
      </c>
      <c r="C20" s="88"/>
      <c r="D20" s="89"/>
    </row>
    <row r="21" spans="1:4" x14ac:dyDescent="0.35">
      <c r="A21" s="61"/>
      <c r="B21" s="60"/>
      <c r="C21" s="60"/>
      <c r="D21" s="60"/>
    </row>
    <row r="22" spans="1:4" x14ac:dyDescent="0.35">
      <c r="A22" s="12"/>
    </row>
  </sheetData>
  <mergeCells count="8">
    <mergeCell ref="B20:D20"/>
    <mergeCell ref="A1:D1"/>
    <mergeCell ref="A6:A9"/>
    <mergeCell ref="B6:B9"/>
    <mergeCell ref="C6:C9"/>
    <mergeCell ref="D6:D9"/>
    <mergeCell ref="A10:A16"/>
    <mergeCell ref="A2:D2"/>
  </mergeCells>
  <pageMargins left="0.7" right="0.7" top="0.75" bottom="0.75" header="0.3" footer="0.3"/>
  <pageSetup paperSize="9" scale="6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topLeftCell="A2" zoomScale="110" zoomScaleNormal="100" zoomScaleSheetLayoutView="110" workbookViewId="0">
      <selection activeCell="A26" sqref="A26:XFD26"/>
    </sheetView>
  </sheetViews>
  <sheetFormatPr baseColWidth="10" defaultRowHeight="14.5" x14ac:dyDescent="0.35"/>
  <cols>
    <col min="1" max="1" width="41.7265625" customWidth="1"/>
    <col min="2" max="2" width="58" customWidth="1"/>
    <col min="3" max="3" width="15.1796875" customWidth="1"/>
    <col min="4" max="4" width="89.1796875" customWidth="1"/>
  </cols>
  <sheetData>
    <row r="1" spans="1:4" ht="33" customHeight="1" thickBot="1" x14ac:dyDescent="0.4">
      <c r="A1" s="65" t="s">
        <v>160</v>
      </c>
      <c r="B1" s="66"/>
      <c r="C1" s="66"/>
      <c r="D1" s="67"/>
    </row>
    <row r="2" spans="1:4" ht="15.5" x14ac:dyDescent="0.35">
      <c r="A2" s="47"/>
      <c r="B2" s="48"/>
      <c r="C2" s="48"/>
      <c r="D2" s="48"/>
    </row>
    <row r="3" spans="1:4" x14ac:dyDescent="0.35">
      <c r="A3" s="13" t="s">
        <v>73</v>
      </c>
    </row>
    <row r="5" spans="1:4" x14ac:dyDescent="0.35">
      <c r="A5" s="68" t="s">
        <v>149</v>
      </c>
      <c r="B5" s="83"/>
      <c r="C5" s="74" t="s">
        <v>148</v>
      </c>
      <c r="D5" s="90" t="s">
        <v>10</v>
      </c>
    </row>
    <row r="6" spans="1:4" x14ac:dyDescent="0.35">
      <c r="A6" s="69"/>
      <c r="B6" s="83"/>
      <c r="C6" s="74"/>
      <c r="D6" s="90"/>
    </row>
    <row r="7" spans="1:4" x14ac:dyDescent="0.35">
      <c r="A7" s="69"/>
      <c r="B7" s="83"/>
      <c r="C7" s="74"/>
      <c r="D7" s="90"/>
    </row>
    <row r="8" spans="1:4" ht="29.25" customHeight="1" x14ac:dyDescent="0.35">
      <c r="A8" s="70"/>
      <c r="B8" s="83"/>
      <c r="C8" s="74"/>
      <c r="D8" s="90"/>
    </row>
    <row r="9" spans="1:4" x14ac:dyDescent="0.35">
      <c r="A9" s="62" t="s">
        <v>147</v>
      </c>
      <c r="B9" s="2" t="s">
        <v>113</v>
      </c>
      <c r="C9" s="22"/>
      <c r="D9" s="2"/>
    </row>
    <row r="10" spans="1:4" x14ac:dyDescent="0.35">
      <c r="A10" s="63"/>
      <c r="B10" s="2" t="s">
        <v>111</v>
      </c>
      <c r="C10" s="22"/>
      <c r="D10" s="2"/>
    </row>
    <row r="11" spans="1:4" x14ac:dyDescent="0.35">
      <c r="A11" s="63"/>
      <c r="B11" s="2" t="s">
        <v>29</v>
      </c>
      <c r="C11" s="22"/>
      <c r="D11" s="2"/>
    </row>
    <row r="12" spans="1:4" x14ac:dyDescent="0.35">
      <c r="A12" s="63"/>
      <c r="B12" s="2" t="s">
        <v>109</v>
      </c>
      <c r="C12" s="22"/>
      <c r="D12" s="2"/>
    </row>
    <row r="13" spans="1:4" x14ac:dyDescent="0.35">
      <c r="A13" s="63"/>
      <c r="B13" s="2" t="s">
        <v>108</v>
      </c>
      <c r="C13" s="22"/>
      <c r="D13" s="2"/>
    </row>
    <row r="14" spans="1:4" x14ac:dyDescent="0.35">
      <c r="A14" s="63"/>
      <c r="B14" s="2" t="s">
        <v>119</v>
      </c>
      <c r="C14" s="22"/>
      <c r="D14" s="2"/>
    </row>
    <row r="15" spans="1:4" x14ac:dyDescent="0.35">
      <c r="A15" s="63"/>
      <c r="B15" s="32" t="s">
        <v>161</v>
      </c>
      <c r="C15" s="22"/>
      <c r="D15" s="2"/>
    </row>
    <row r="16" spans="1:4" x14ac:dyDescent="0.35">
      <c r="A16" s="63"/>
      <c r="B16" s="2" t="s">
        <v>112</v>
      </c>
      <c r="C16" s="22"/>
      <c r="D16" s="2"/>
    </row>
    <row r="17" spans="1:4" x14ac:dyDescent="0.35">
      <c r="A17" s="63"/>
      <c r="B17" s="2" t="s">
        <v>117</v>
      </c>
      <c r="C17" s="22"/>
      <c r="D17" s="2"/>
    </row>
    <row r="18" spans="1:4" x14ac:dyDescent="0.35">
      <c r="A18" s="63"/>
      <c r="B18" s="2" t="s">
        <v>116</v>
      </c>
      <c r="C18" s="22"/>
      <c r="D18" s="2"/>
    </row>
    <row r="19" spans="1:4" x14ac:dyDescent="0.35">
      <c r="A19" s="63"/>
      <c r="B19" s="2" t="s">
        <v>115</v>
      </c>
      <c r="C19" s="22"/>
      <c r="D19" s="2"/>
    </row>
    <row r="20" spans="1:4" x14ac:dyDescent="0.35">
      <c r="A20" s="82"/>
      <c r="B20" s="2" t="s">
        <v>110</v>
      </c>
      <c r="C20" s="22"/>
      <c r="D20" s="2"/>
    </row>
    <row r="21" spans="1:4" x14ac:dyDescent="0.35">
      <c r="A21" s="6" t="s">
        <v>9</v>
      </c>
      <c r="B21" s="2" t="s">
        <v>107</v>
      </c>
      <c r="C21" s="22" t="s">
        <v>7</v>
      </c>
      <c r="D21" s="53"/>
    </row>
    <row r="22" spans="1:4" x14ac:dyDescent="0.35">
      <c r="A22" s="2"/>
      <c r="B22" s="9" t="s">
        <v>2</v>
      </c>
      <c r="C22" s="51">
        <f>SUM(C9:C20)</f>
        <v>0</v>
      </c>
      <c r="D22" s="27" t="s">
        <v>232</v>
      </c>
    </row>
    <row r="23" spans="1:4" x14ac:dyDescent="0.35">
      <c r="A23" s="2"/>
      <c r="B23" s="9" t="s">
        <v>194</v>
      </c>
      <c r="C23" s="55">
        <f>70*C22/36</f>
        <v>0</v>
      </c>
      <c r="D23" s="27" t="s">
        <v>200</v>
      </c>
    </row>
    <row r="24" spans="1:4" ht="71.25" customHeight="1" x14ac:dyDescent="0.35">
      <c r="A24" s="8" t="s">
        <v>106</v>
      </c>
      <c r="B24" s="87"/>
      <c r="C24" s="88"/>
      <c r="D24" s="89"/>
    </row>
    <row r="26" spans="1:4" x14ac:dyDescent="0.35">
      <c r="A26" s="12"/>
    </row>
  </sheetData>
  <mergeCells count="7">
    <mergeCell ref="A1:D1"/>
    <mergeCell ref="B24:D24"/>
    <mergeCell ref="A9:A20"/>
    <mergeCell ref="A5:A8"/>
    <mergeCell ref="B5:B8"/>
    <mergeCell ref="D5:D8"/>
    <mergeCell ref="C5:C8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="110" zoomScaleNormal="100" zoomScaleSheetLayoutView="110" workbookViewId="0">
      <selection activeCell="A21" sqref="A21:XFD21"/>
    </sheetView>
  </sheetViews>
  <sheetFormatPr baseColWidth="10" defaultRowHeight="14.5" x14ac:dyDescent="0.35"/>
  <cols>
    <col min="1" max="1" width="18.81640625" customWidth="1"/>
    <col min="2" max="2" width="62.81640625" bestFit="1" customWidth="1"/>
    <col min="3" max="3" width="13.26953125" bestFit="1" customWidth="1"/>
    <col min="4" max="4" width="89.453125" customWidth="1"/>
  </cols>
  <sheetData>
    <row r="1" spans="1:4" ht="35.25" customHeight="1" thickBot="1" x14ac:dyDescent="0.4">
      <c r="A1" s="65" t="s">
        <v>195</v>
      </c>
      <c r="B1" s="66"/>
      <c r="C1" s="66"/>
      <c r="D1" s="67"/>
    </row>
    <row r="2" spans="1:4" ht="27" customHeight="1" x14ac:dyDescent="0.35">
      <c r="A2" s="49" t="s">
        <v>196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B4" s="14" t="s">
        <v>14</v>
      </c>
    </row>
    <row r="6" spans="1:4" x14ac:dyDescent="0.35">
      <c r="A6" s="68" t="s">
        <v>149</v>
      </c>
      <c r="B6" s="83"/>
      <c r="C6" s="74" t="s">
        <v>148</v>
      </c>
      <c r="D6" s="74" t="s">
        <v>10</v>
      </c>
    </row>
    <row r="7" spans="1:4" x14ac:dyDescent="0.35">
      <c r="A7" s="69"/>
      <c r="B7" s="83"/>
      <c r="C7" s="74"/>
      <c r="D7" s="74"/>
    </row>
    <row r="8" spans="1:4" x14ac:dyDescent="0.35">
      <c r="A8" s="69"/>
      <c r="B8" s="83"/>
      <c r="C8" s="74"/>
      <c r="D8" s="74"/>
    </row>
    <row r="9" spans="1:4" ht="31.5" customHeight="1" x14ac:dyDescent="0.35">
      <c r="A9" s="70"/>
      <c r="B9" s="83"/>
      <c r="C9" s="74"/>
      <c r="D9" s="74"/>
    </row>
    <row r="10" spans="1:4" x14ac:dyDescent="0.35">
      <c r="A10" s="75" t="s">
        <v>15</v>
      </c>
      <c r="B10" s="2" t="s">
        <v>21</v>
      </c>
      <c r="C10" s="22"/>
      <c r="D10" s="2"/>
    </row>
    <row r="11" spans="1:4" x14ac:dyDescent="0.35">
      <c r="A11" s="75"/>
      <c r="B11" s="32" t="s">
        <v>151</v>
      </c>
      <c r="C11" s="22"/>
      <c r="D11" s="2"/>
    </row>
    <row r="12" spans="1:4" ht="15" customHeight="1" x14ac:dyDescent="0.35">
      <c r="A12" s="62" t="s">
        <v>23</v>
      </c>
      <c r="B12" s="2" t="s">
        <v>29</v>
      </c>
      <c r="C12" s="22"/>
      <c r="D12" s="2"/>
    </row>
    <row r="13" spans="1:4" x14ac:dyDescent="0.35">
      <c r="A13" s="63"/>
      <c r="B13" s="7" t="s">
        <v>28</v>
      </c>
      <c r="C13" s="22"/>
      <c r="D13" s="2"/>
    </row>
    <row r="14" spans="1:4" ht="27.75" customHeight="1" x14ac:dyDescent="0.35">
      <c r="A14" s="62" t="s">
        <v>19</v>
      </c>
      <c r="B14" s="7" t="s">
        <v>137</v>
      </c>
      <c r="C14" s="22"/>
      <c r="D14" s="2"/>
    </row>
    <row r="15" spans="1:4" x14ac:dyDescent="0.35">
      <c r="A15" s="82"/>
      <c r="B15" s="3" t="s">
        <v>30</v>
      </c>
      <c r="C15" s="34"/>
      <c r="D15" s="2"/>
    </row>
    <row r="16" spans="1:4" x14ac:dyDescent="0.35">
      <c r="A16" s="18" t="s">
        <v>9</v>
      </c>
      <c r="B16" s="3" t="s">
        <v>31</v>
      </c>
      <c r="C16" s="17" t="s">
        <v>6</v>
      </c>
      <c r="D16" s="53"/>
    </row>
    <row r="17" spans="1:4" x14ac:dyDescent="0.35">
      <c r="A17" s="2"/>
      <c r="B17" s="5" t="s">
        <v>2</v>
      </c>
      <c r="C17" s="50">
        <f>SUM(C10:C15)</f>
        <v>0</v>
      </c>
      <c r="D17" s="28" t="s">
        <v>201</v>
      </c>
    </row>
    <row r="18" spans="1:4" x14ac:dyDescent="0.35">
      <c r="A18" s="2"/>
      <c r="B18" s="5" t="s">
        <v>194</v>
      </c>
      <c r="C18" s="54">
        <f>70*C17/18</f>
        <v>0</v>
      </c>
      <c r="D18" s="27" t="s">
        <v>200</v>
      </c>
    </row>
    <row r="19" spans="1:4" ht="60.75" customHeight="1" x14ac:dyDescent="0.35">
      <c r="A19" s="18" t="s">
        <v>32</v>
      </c>
      <c r="B19" s="84"/>
      <c r="C19" s="85"/>
      <c r="D19" s="86"/>
    </row>
    <row r="21" spans="1:4" x14ac:dyDescent="0.35">
      <c r="A21" s="12"/>
    </row>
  </sheetData>
  <mergeCells count="9">
    <mergeCell ref="A14:A15"/>
    <mergeCell ref="A1:D1"/>
    <mergeCell ref="A6:A9"/>
    <mergeCell ref="B6:B9"/>
    <mergeCell ref="D6:D9"/>
    <mergeCell ref="A10:A11"/>
    <mergeCell ref="A12:A13"/>
    <mergeCell ref="C6:C9"/>
    <mergeCell ref="B19:D19"/>
  </mergeCells>
  <pageMargins left="0.7" right="0.7" top="0.75" bottom="0.75" header="0.3" footer="0.3"/>
  <pageSetup paperSize="9" scale="7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topLeftCell="A4" zoomScale="110" zoomScaleNormal="100" zoomScaleSheetLayoutView="110" workbookViewId="0">
      <selection activeCell="A26" sqref="A26:XFD26"/>
    </sheetView>
  </sheetViews>
  <sheetFormatPr baseColWidth="10" defaultRowHeight="14.5" x14ac:dyDescent="0.35"/>
  <cols>
    <col min="1" max="1" width="41.7265625" customWidth="1"/>
    <col min="2" max="2" width="58" customWidth="1"/>
    <col min="3" max="3" width="15.1796875" customWidth="1"/>
    <col min="4" max="4" width="89.1796875" customWidth="1"/>
  </cols>
  <sheetData>
    <row r="1" spans="1:4" ht="34.5" customHeight="1" thickBot="1" x14ac:dyDescent="0.4">
      <c r="A1" s="65" t="s">
        <v>236</v>
      </c>
      <c r="B1" s="66"/>
      <c r="C1" s="66"/>
      <c r="D1" s="67"/>
    </row>
    <row r="2" spans="1:4" ht="15.5" x14ac:dyDescent="0.35">
      <c r="A2" s="47"/>
      <c r="B2" s="48"/>
      <c r="C2" s="48"/>
      <c r="D2" s="48"/>
    </row>
    <row r="3" spans="1:4" x14ac:dyDescent="0.35">
      <c r="A3" s="13" t="s">
        <v>73</v>
      </c>
    </row>
    <row r="5" spans="1:4" x14ac:dyDescent="0.35">
      <c r="A5" s="68" t="s">
        <v>149</v>
      </c>
      <c r="B5" s="83"/>
      <c r="C5" s="74" t="s">
        <v>148</v>
      </c>
      <c r="D5" s="90" t="s">
        <v>10</v>
      </c>
    </row>
    <row r="6" spans="1:4" x14ac:dyDescent="0.35">
      <c r="A6" s="69"/>
      <c r="B6" s="83"/>
      <c r="C6" s="74"/>
      <c r="D6" s="90"/>
    </row>
    <row r="7" spans="1:4" x14ac:dyDescent="0.35">
      <c r="A7" s="69"/>
      <c r="B7" s="83"/>
      <c r="C7" s="74"/>
      <c r="D7" s="90"/>
    </row>
    <row r="8" spans="1:4" ht="30" customHeight="1" x14ac:dyDescent="0.35">
      <c r="A8" s="70"/>
      <c r="B8" s="83"/>
      <c r="C8" s="74"/>
      <c r="D8" s="90"/>
    </row>
    <row r="9" spans="1:4" x14ac:dyDescent="0.35">
      <c r="A9" s="62" t="s">
        <v>147</v>
      </c>
      <c r="B9" s="2" t="s">
        <v>113</v>
      </c>
      <c r="C9" s="22"/>
      <c r="D9" s="2"/>
    </row>
    <row r="10" spans="1:4" x14ac:dyDescent="0.35">
      <c r="A10" s="63"/>
      <c r="B10" s="2" t="s">
        <v>111</v>
      </c>
      <c r="C10" s="22"/>
      <c r="D10" s="2"/>
    </row>
    <row r="11" spans="1:4" x14ac:dyDescent="0.35">
      <c r="A11" s="63"/>
      <c r="B11" s="2" t="s">
        <v>109</v>
      </c>
      <c r="C11" s="22"/>
      <c r="D11" s="2"/>
    </row>
    <row r="12" spans="1:4" x14ac:dyDescent="0.35">
      <c r="A12" s="63"/>
      <c r="B12" s="2" t="s">
        <v>29</v>
      </c>
      <c r="C12" s="22"/>
      <c r="D12" s="2"/>
    </row>
    <row r="13" spans="1:4" x14ac:dyDescent="0.35">
      <c r="A13" s="63"/>
      <c r="B13" s="2" t="s">
        <v>108</v>
      </c>
      <c r="C13" s="22"/>
      <c r="D13" s="2"/>
    </row>
    <row r="14" spans="1:4" x14ac:dyDescent="0.35">
      <c r="A14" s="63"/>
      <c r="B14" s="2" t="s">
        <v>119</v>
      </c>
      <c r="C14" s="22"/>
      <c r="D14" s="2"/>
    </row>
    <row r="15" spans="1:4" x14ac:dyDescent="0.35">
      <c r="A15" s="63"/>
      <c r="B15" s="32" t="s">
        <v>161</v>
      </c>
      <c r="C15" s="22"/>
      <c r="D15" s="2"/>
    </row>
    <row r="16" spans="1:4" x14ac:dyDescent="0.35">
      <c r="A16" s="63"/>
      <c r="B16" s="2" t="s">
        <v>112</v>
      </c>
      <c r="C16" s="22"/>
      <c r="D16" s="2"/>
    </row>
    <row r="17" spans="1:4" x14ac:dyDescent="0.35">
      <c r="A17" s="63"/>
      <c r="B17" s="2" t="s">
        <v>117</v>
      </c>
      <c r="C17" s="22"/>
      <c r="D17" s="2"/>
    </row>
    <row r="18" spans="1:4" x14ac:dyDescent="0.35">
      <c r="A18" s="63"/>
      <c r="B18" s="2" t="s">
        <v>116</v>
      </c>
      <c r="C18" s="22"/>
      <c r="D18" s="2"/>
    </row>
    <row r="19" spans="1:4" x14ac:dyDescent="0.35">
      <c r="A19" s="63"/>
      <c r="B19" s="2" t="s">
        <v>115</v>
      </c>
      <c r="C19" s="22"/>
      <c r="D19" s="2"/>
    </row>
    <row r="20" spans="1:4" x14ac:dyDescent="0.35">
      <c r="A20" s="82"/>
      <c r="B20" s="2" t="s">
        <v>110</v>
      </c>
      <c r="C20" s="22"/>
      <c r="D20" s="2"/>
    </row>
    <row r="21" spans="1:4" x14ac:dyDescent="0.35">
      <c r="A21" s="18" t="s">
        <v>9</v>
      </c>
      <c r="B21" s="2" t="s">
        <v>120</v>
      </c>
      <c r="C21" s="22" t="s">
        <v>7</v>
      </c>
      <c r="D21" s="53"/>
    </row>
    <row r="22" spans="1:4" x14ac:dyDescent="0.35">
      <c r="A22" s="2"/>
      <c r="B22" s="9" t="s">
        <v>2</v>
      </c>
      <c r="C22" s="51">
        <f>SUM(C9:C20)</f>
        <v>0</v>
      </c>
      <c r="D22" s="28" t="s">
        <v>232</v>
      </c>
    </row>
    <row r="23" spans="1:4" x14ac:dyDescent="0.35">
      <c r="A23" s="2"/>
      <c r="B23" s="20" t="s">
        <v>194</v>
      </c>
      <c r="C23" s="55">
        <f>70*C22/36</f>
        <v>0</v>
      </c>
      <c r="D23" s="27" t="s">
        <v>200</v>
      </c>
    </row>
    <row r="24" spans="1:4" ht="71.25" customHeight="1" x14ac:dyDescent="0.35">
      <c r="A24" s="18" t="s">
        <v>237</v>
      </c>
      <c r="B24" s="87"/>
      <c r="C24" s="88"/>
      <c r="D24" s="89"/>
    </row>
    <row r="26" spans="1:4" x14ac:dyDescent="0.35">
      <c r="A26" s="12"/>
    </row>
  </sheetData>
  <mergeCells count="7">
    <mergeCell ref="A1:D1"/>
    <mergeCell ref="A5:A8"/>
    <mergeCell ref="B5:B8"/>
    <mergeCell ref="D5:D8"/>
    <mergeCell ref="A9:A20"/>
    <mergeCell ref="B24:D24"/>
    <mergeCell ref="C5:C8"/>
  </mergeCells>
  <pageMargins left="0.7" right="0.7" top="0.75" bottom="0.75" header="0.3" footer="0.3"/>
  <pageSetup paperSize="9" scale="64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view="pageBreakPreview" zoomScale="110" zoomScaleNormal="100" zoomScaleSheetLayoutView="110" workbookViewId="0">
      <selection activeCell="A24" sqref="A24:XFD24"/>
    </sheetView>
  </sheetViews>
  <sheetFormatPr baseColWidth="10" defaultRowHeight="14.5" x14ac:dyDescent="0.35"/>
  <cols>
    <col min="1" max="1" width="41.7265625" customWidth="1"/>
    <col min="2" max="2" width="58" customWidth="1"/>
    <col min="3" max="3" width="15.1796875" customWidth="1"/>
    <col min="4" max="4" width="89.1796875" customWidth="1"/>
  </cols>
  <sheetData>
    <row r="1" spans="1:4" ht="35.25" customHeight="1" thickBot="1" x14ac:dyDescent="0.4">
      <c r="A1" s="65" t="s">
        <v>233</v>
      </c>
      <c r="B1" s="66"/>
      <c r="C1" s="66"/>
      <c r="D1" s="67"/>
    </row>
    <row r="2" spans="1:4" ht="15.5" x14ac:dyDescent="0.35">
      <c r="A2" s="47"/>
      <c r="B2" s="48"/>
      <c r="C2" s="48"/>
      <c r="D2" s="48"/>
    </row>
    <row r="3" spans="1:4" x14ac:dyDescent="0.35">
      <c r="A3" s="13" t="s">
        <v>73</v>
      </c>
    </row>
    <row r="5" spans="1:4" x14ac:dyDescent="0.35">
      <c r="A5" s="68" t="s">
        <v>149</v>
      </c>
      <c r="B5" s="83"/>
      <c r="C5" s="74" t="s">
        <v>148</v>
      </c>
      <c r="D5" s="90" t="s">
        <v>10</v>
      </c>
    </row>
    <row r="6" spans="1:4" x14ac:dyDescent="0.35">
      <c r="A6" s="69"/>
      <c r="B6" s="83"/>
      <c r="C6" s="74"/>
      <c r="D6" s="90"/>
    </row>
    <row r="7" spans="1:4" x14ac:dyDescent="0.35">
      <c r="A7" s="69"/>
      <c r="B7" s="83"/>
      <c r="C7" s="74"/>
      <c r="D7" s="90"/>
    </row>
    <row r="8" spans="1:4" ht="31.5" customHeight="1" x14ac:dyDescent="0.35">
      <c r="A8" s="70"/>
      <c r="B8" s="83"/>
      <c r="C8" s="74"/>
      <c r="D8" s="90"/>
    </row>
    <row r="9" spans="1:4" x14ac:dyDescent="0.35">
      <c r="A9" s="62" t="s">
        <v>147</v>
      </c>
      <c r="B9" s="2" t="s">
        <v>113</v>
      </c>
      <c r="C9" s="21"/>
      <c r="D9" s="2"/>
    </row>
    <row r="10" spans="1:4" x14ac:dyDescent="0.35">
      <c r="A10" s="63"/>
      <c r="B10" s="2" t="s">
        <v>111</v>
      </c>
      <c r="C10" s="21"/>
      <c r="D10" s="2"/>
    </row>
    <row r="11" spans="1:4" x14ac:dyDescent="0.35">
      <c r="A11" s="63"/>
      <c r="B11" s="2" t="s">
        <v>29</v>
      </c>
      <c r="C11" s="21"/>
      <c r="D11" s="2"/>
    </row>
    <row r="12" spans="1:4" x14ac:dyDescent="0.35">
      <c r="A12" s="63"/>
      <c r="B12" s="2" t="s">
        <v>109</v>
      </c>
      <c r="C12" s="21"/>
      <c r="D12" s="2"/>
    </row>
    <row r="13" spans="1:4" x14ac:dyDescent="0.35">
      <c r="A13" s="63"/>
      <c r="B13" s="2" t="s">
        <v>108</v>
      </c>
      <c r="C13" s="21"/>
      <c r="D13" s="2"/>
    </row>
    <row r="14" spans="1:4" x14ac:dyDescent="0.35">
      <c r="A14" s="63"/>
      <c r="B14" s="2" t="s">
        <v>119</v>
      </c>
      <c r="C14" s="21"/>
      <c r="D14" s="2"/>
    </row>
    <row r="15" spans="1:4" x14ac:dyDescent="0.35">
      <c r="A15" s="63"/>
      <c r="B15" s="32" t="s">
        <v>161</v>
      </c>
      <c r="C15" s="21"/>
      <c r="D15" s="2"/>
    </row>
    <row r="16" spans="1:4" x14ac:dyDescent="0.35">
      <c r="A16" s="63"/>
      <c r="B16" s="2" t="s">
        <v>112</v>
      </c>
      <c r="C16" s="21"/>
      <c r="D16" s="2"/>
    </row>
    <row r="17" spans="1:4" x14ac:dyDescent="0.35">
      <c r="A17" s="63"/>
      <c r="B17" s="2" t="s">
        <v>117</v>
      </c>
      <c r="C17" s="21"/>
      <c r="D17" s="2"/>
    </row>
    <row r="18" spans="1:4" x14ac:dyDescent="0.35">
      <c r="A18" s="82"/>
      <c r="B18" s="2" t="s">
        <v>115</v>
      </c>
      <c r="C18" s="21"/>
      <c r="D18" s="2"/>
    </row>
    <row r="19" spans="1:4" x14ac:dyDescent="0.35">
      <c r="A19" s="18" t="s">
        <v>9</v>
      </c>
      <c r="B19" s="2" t="s">
        <v>118</v>
      </c>
      <c r="C19" s="21" t="s">
        <v>7</v>
      </c>
      <c r="D19" s="53"/>
    </row>
    <row r="20" spans="1:4" x14ac:dyDescent="0.35">
      <c r="A20" s="2"/>
      <c r="B20" s="9" t="s">
        <v>2</v>
      </c>
      <c r="C20" s="50">
        <f>SUM(C9:C18)</f>
        <v>0</v>
      </c>
      <c r="D20" s="28" t="s">
        <v>221</v>
      </c>
    </row>
    <row r="21" spans="1:4" x14ac:dyDescent="0.35">
      <c r="A21" s="2"/>
      <c r="B21" s="9" t="s">
        <v>194</v>
      </c>
      <c r="C21" s="54">
        <f>70*C20/30</f>
        <v>0</v>
      </c>
      <c r="D21" s="27" t="s">
        <v>200</v>
      </c>
    </row>
    <row r="22" spans="1:4" ht="71.25" customHeight="1" x14ac:dyDescent="0.35">
      <c r="A22" s="8" t="s">
        <v>114</v>
      </c>
      <c r="B22" s="87"/>
      <c r="C22" s="88"/>
      <c r="D22" s="89"/>
    </row>
    <row r="24" spans="1:4" x14ac:dyDescent="0.35">
      <c r="A24" s="12"/>
    </row>
  </sheetData>
  <mergeCells count="7">
    <mergeCell ref="A9:A18"/>
    <mergeCell ref="A1:D1"/>
    <mergeCell ref="A5:A8"/>
    <mergeCell ref="B5:B8"/>
    <mergeCell ref="D5:D8"/>
    <mergeCell ref="B22:D22"/>
    <mergeCell ref="C5:C8"/>
  </mergeCells>
  <pageMargins left="0.7" right="0.7" top="0.75" bottom="0.75" header="0.3" footer="0.3"/>
  <pageSetup paperSize="9" scale="64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view="pageBreakPreview" topLeftCell="A10" zoomScale="110" zoomScaleNormal="100" zoomScaleSheetLayoutView="110" workbookViewId="0">
      <selection activeCell="B44" sqref="B44"/>
    </sheetView>
  </sheetViews>
  <sheetFormatPr baseColWidth="10" defaultRowHeight="14.5" x14ac:dyDescent="0.35"/>
  <cols>
    <col min="1" max="1" width="40.453125" customWidth="1"/>
    <col min="2" max="2" width="62.453125" customWidth="1"/>
    <col min="3" max="3" width="15.1796875" customWidth="1"/>
    <col min="4" max="4" width="90.26953125" customWidth="1"/>
  </cols>
  <sheetData>
    <row r="1" spans="1:4" ht="30.75" customHeight="1" thickBot="1" x14ac:dyDescent="0.4">
      <c r="A1" s="65" t="s">
        <v>234</v>
      </c>
      <c r="B1" s="66"/>
      <c r="C1" s="66"/>
      <c r="D1" s="67"/>
    </row>
    <row r="2" spans="1:4" ht="15.5" x14ac:dyDescent="0.35">
      <c r="A2" s="47"/>
      <c r="B2" s="48"/>
      <c r="C2" s="48"/>
      <c r="D2" s="48"/>
    </row>
    <row r="3" spans="1:4" x14ac:dyDescent="0.35">
      <c r="A3" s="13" t="s">
        <v>73</v>
      </c>
    </row>
    <row r="5" spans="1:4" x14ac:dyDescent="0.35">
      <c r="A5" s="68" t="s">
        <v>149</v>
      </c>
      <c r="B5" s="83"/>
      <c r="C5" s="74" t="s">
        <v>148</v>
      </c>
      <c r="D5" s="90" t="s">
        <v>8</v>
      </c>
    </row>
    <row r="6" spans="1:4" x14ac:dyDescent="0.35">
      <c r="A6" s="69"/>
      <c r="B6" s="83"/>
      <c r="C6" s="74"/>
      <c r="D6" s="90"/>
    </row>
    <row r="7" spans="1:4" x14ac:dyDescent="0.35">
      <c r="A7" s="69"/>
      <c r="B7" s="83"/>
      <c r="C7" s="74"/>
      <c r="D7" s="90"/>
    </row>
    <row r="8" spans="1:4" ht="32.25" customHeight="1" x14ac:dyDescent="0.35">
      <c r="A8" s="70"/>
      <c r="B8" s="83"/>
      <c r="C8" s="74"/>
      <c r="D8" s="90"/>
    </row>
    <row r="9" spans="1:4" x14ac:dyDescent="0.35">
      <c r="A9" s="63" t="s">
        <v>147</v>
      </c>
      <c r="B9" s="2" t="s">
        <v>29</v>
      </c>
      <c r="C9" s="22"/>
      <c r="D9" s="2"/>
    </row>
    <row r="10" spans="1:4" x14ac:dyDescent="0.35">
      <c r="A10" s="63"/>
      <c r="B10" s="3" t="s">
        <v>123</v>
      </c>
      <c r="C10" s="45"/>
      <c r="D10" s="2"/>
    </row>
    <row r="11" spans="1:4" x14ac:dyDescent="0.35">
      <c r="A11" s="63"/>
      <c r="B11" s="2" t="s">
        <v>134</v>
      </c>
      <c r="C11" s="45"/>
      <c r="D11" s="2"/>
    </row>
    <row r="12" spans="1:4" x14ac:dyDescent="0.35">
      <c r="A12" s="63"/>
      <c r="B12" s="2" t="s">
        <v>135</v>
      </c>
      <c r="C12" s="45"/>
      <c r="D12" s="2"/>
    </row>
    <row r="13" spans="1:4" ht="15.75" customHeight="1" x14ac:dyDescent="0.35">
      <c r="A13" s="63"/>
      <c r="B13" s="43" t="s">
        <v>166</v>
      </c>
      <c r="C13" s="53"/>
      <c r="D13" s="2"/>
    </row>
    <row r="14" spans="1:4" x14ac:dyDescent="0.35">
      <c r="A14" s="63"/>
      <c r="B14" s="41" t="s">
        <v>162</v>
      </c>
      <c r="C14" s="45"/>
      <c r="D14" s="2"/>
    </row>
    <row r="15" spans="1:4" x14ac:dyDescent="0.35">
      <c r="A15" s="63"/>
      <c r="B15" s="41" t="s">
        <v>163</v>
      </c>
      <c r="C15" s="45"/>
      <c r="D15" s="2"/>
    </row>
    <row r="16" spans="1:4" x14ac:dyDescent="0.35">
      <c r="A16" s="63"/>
      <c r="B16" s="41" t="s">
        <v>164</v>
      </c>
      <c r="C16" s="45"/>
      <c r="D16" s="2"/>
    </row>
    <row r="17" spans="1:4" x14ac:dyDescent="0.35">
      <c r="A17" s="63"/>
      <c r="B17" s="42" t="s">
        <v>165</v>
      </c>
      <c r="C17" s="45"/>
      <c r="D17" s="2"/>
    </row>
    <row r="18" spans="1:4" x14ac:dyDescent="0.35">
      <c r="A18" s="63"/>
      <c r="B18" s="2" t="s">
        <v>132</v>
      </c>
      <c r="C18" s="45"/>
      <c r="D18" s="2"/>
    </row>
    <row r="19" spans="1:4" x14ac:dyDescent="0.35">
      <c r="A19" s="63"/>
      <c r="B19" s="2" t="s">
        <v>131</v>
      </c>
      <c r="C19" s="45"/>
      <c r="D19" s="2"/>
    </row>
    <row r="20" spans="1:4" x14ac:dyDescent="0.35">
      <c r="A20" s="63"/>
      <c r="B20" s="2" t="s">
        <v>130</v>
      </c>
      <c r="C20" s="45"/>
      <c r="D20" s="2"/>
    </row>
    <row r="21" spans="1:4" x14ac:dyDescent="0.35">
      <c r="A21" s="63"/>
      <c r="B21" s="2" t="s">
        <v>136</v>
      </c>
      <c r="C21" s="45"/>
      <c r="D21" s="2"/>
    </row>
    <row r="22" spans="1:4" x14ac:dyDescent="0.35">
      <c r="A22" s="63"/>
      <c r="B22" s="2" t="s">
        <v>144</v>
      </c>
      <c r="C22" s="45"/>
      <c r="D22" s="2"/>
    </row>
    <row r="23" spans="1:4" x14ac:dyDescent="0.35">
      <c r="A23" s="63"/>
      <c r="B23" s="2" t="s">
        <v>129</v>
      </c>
      <c r="C23" s="45"/>
      <c r="D23" s="2"/>
    </row>
    <row r="24" spans="1:4" x14ac:dyDescent="0.35">
      <c r="A24" s="82"/>
      <c r="B24" s="2" t="s">
        <v>5</v>
      </c>
      <c r="C24" s="45"/>
      <c r="D24" s="2"/>
    </row>
    <row r="25" spans="1:4" x14ac:dyDescent="0.35">
      <c r="A25" s="62" t="s">
        <v>13</v>
      </c>
      <c r="B25" s="44" t="s">
        <v>167</v>
      </c>
      <c r="C25" s="45"/>
      <c r="D25" s="2"/>
    </row>
    <row r="26" spans="1:4" x14ac:dyDescent="0.35">
      <c r="A26" s="63"/>
      <c r="B26" s="3" t="s">
        <v>124</v>
      </c>
      <c r="C26" s="45"/>
      <c r="D26" s="2"/>
    </row>
    <row r="27" spans="1:4" x14ac:dyDescent="0.35">
      <c r="A27" s="63"/>
      <c r="B27" s="3" t="s">
        <v>128</v>
      </c>
      <c r="C27" s="45"/>
      <c r="D27" s="2"/>
    </row>
    <row r="28" spans="1:4" x14ac:dyDescent="0.35">
      <c r="A28" s="63"/>
      <c r="B28" s="3" t="s">
        <v>127</v>
      </c>
      <c r="C28" s="45"/>
      <c r="D28" s="2"/>
    </row>
    <row r="29" spans="1:4" x14ac:dyDescent="0.35">
      <c r="A29" s="63"/>
      <c r="B29" s="3" t="s">
        <v>125</v>
      </c>
      <c r="C29" s="45"/>
      <c r="D29" s="2"/>
    </row>
    <row r="30" spans="1:4" x14ac:dyDescent="0.35">
      <c r="A30" s="63"/>
      <c r="B30" s="2" t="s">
        <v>126</v>
      </c>
      <c r="C30" s="45"/>
      <c r="D30" s="2"/>
    </row>
    <row r="31" spans="1:4" x14ac:dyDescent="0.35">
      <c r="A31" s="63"/>
      <c r="B31" s="2" t="s">
        <v>133</v>
      </c>
      <c r="C31" s="45"/>
      <c r="D31" s="2"/>
    </row>
    <row r="32" spans="1:4" x14ac:dyDescent="0.35">
      <c r="A32" s="63"/>
      <c r="B32" s="32" t="s">
        <v>168</v>
      </c>
      <c r="C32" s="45"/>
      <c r="D32" s="2"/>
    </row>
    <row r="33" spans="1:4" x14ac:dyDescent="0.35">
      <c r="A33" s="63"/>
      <c r="B33" s="3" t="s">
        <v>169</v>
      </c>
      <c r="C33" s="45"/>
      <c r="D33" s="2"/>
    </row>
    <row r="34" spans="1:4" x14ac:dyDescent="0.35">
      <c r="A34" s="10" t="s">
        <v>9</v>
      </c>
      <c r="B34" s="2" t="s">
        <v>122</v>
      </c>
      <c r="C34" s="22" t="s">
        <v>6</v>
      </c>
      <c r="D34" s="53"/>
    </row>
    <row r="35" spans="1:4" x14ac:dyDescent="0.35">
      <c r="A35" s="2"/>
      <c r="B35" s="9" t="s">
        <v>2</v>
      </c>
      <c r="C35" s="51">
        <f>SUM(C9:C12,C14:C33)</f>
        <v>0</v>
      </c>
      <c r="D35" s="28" t="s">
        <v>235</v>
      </c>
    </row>
    <row r="36" spans="1:4" x14ac:dyDescent="0.35">
      <c r="A36" s="2"/>
      <c r="B36" s="9" t="s">
        <v>194</v>
      </c>
      <c r="C36" s="55">
        <f>70*C35/72</f>
        <v>0</v>
      </c>
      <c r="D36" s="27" t="s">
        <v>200</v>
      </c>
    </row>
    <row r="37" spans="1:4" ht="71.25" customHeight="1" x14ac:dyDescent="0.35">
      <c r="A37" s="8" t="s">
        <v>121</v>
      </c>
      <c r="B37" s="87"/>
      <c r="C37" s="88"/>
      <c r="D37" s="89"/>
    </row>
    <row r="38" spans="1:4" x14ac:dyDescent="0.35">
      <c r="A38" s="61"/>
      <c r="B38" s="60"/>
      <c r="C38" s="60"/>
      <c r="D38" s="60"/>
    </row>
    <row r="39" spans="1:4" x14ac:dyDescent="0.35">
      <c r="A39" s="12"/>
    </row>
  </sheetData>
  <mergeCells count="8">
    <mergeCell ref="B37:D37"/>
    <mergeCell ref="A25:A33"/>
    <mergeCell ref="A1:D1"/>
    <mergeCell ref="A5:A8"/>
    <mergeCell ref="B5:B8"/>
    <mergeCell ref="D5:D8"/>
    <mergeCell ref="A9:A24"/>
    <mergeCell ref="C5:C8"/>
  </mergeCells>
  <pageMargins left="0.7" right="0.7" top="0.75" bottom="0.75" header="0.3" footer="0.3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="110" zoomScaleNormal="100" zoomScaleSheetLayoutView="110" workbookViewId="0">
      <selection activeCell="B21" sqref="B21:D21"/>
    </sheetView>
  </sheetViews>
  <sheetFormatPr baseColWidth="10" defaultRowHeight="14.5" x14ac:dyDescent="0.35"/>
  <cols>
    <col min="1" max="1" width="18.81640625" customWidth="1"/>
    <col min="2" max="2" width="62.81640625" bestFit="1" customWidth="1"/>
    <col min="3" max="3" width="13.26953125" bestFit="1" customWidth="1"/>
    <col min="4" max="4" width="89.453125" customWidth="1"/>
  </cols>
  <sheetData>
    <row r="1" spans="1:4" ht="34.5" customHeight="1" thickBot="1" x14ac:dyDescent="0.4">
      <c r="A1" s="65" t="s">
        <v>195</v>
      </c>
      <c r="B1" s="66"/>
      <c r="C1" s="66"/>
      <c r="D1" s="67"/>
    </row>
    <row r="2" spans="1:4" ht="27" customHeight="1" x14ac:dyDescent="0.35">
      <c r="A2" s="49" t="s">
        <v>198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B4" s="14" t="s">
        <v>14</v>
      </c>
    </row>
    <row r="6" spans="1:4" x14ac:dyDescent="0.35">
      <c r="A6" s="68" t="s">
        <v>149</v>
      </c>
      <c r="B6" s="83"/>
      <c r="C6" s="74" t="s">
        <v>148</v>
      </c>
      <c r="D6" s="74" t="s">
        <v>10</v>
      </c>
    </row>
    <row r="7" spans="1:4" x14ac:dyDescent="0.35">
      <c r="A7" s="69"/>
      <c r="B7" s="83"/>
      <c r="C7" s="74"/>
      <c r="D7" s="74"/>
    </row>
    <row r="8" spans="1:4" x14ac:dyDescent="0.35">
      <c r="A8" s="69"/>
      <c r="B8" s="83"/>
      <c r="C8" s="74"/>
      <c r="D8" s="74"/>
    </row>
    <row r="9" spans="1:4" ht="31.5" customHeight="1" x14ac:dyDescent="0.35">
      <c r="A9" s="70"/>
      <c r="B9" s="83"/>
      <c r="C9" s="74"/>
      <c r="D9" s="74"/>
    </row>
    <row r="10" spans="1:4" x14ac:dyDescent="0.35">
      <c r="A10" s="75" t="s">
        <v>15</v>
      </c>
      <c r="B10" s="2" t="s">
        <v>21</v>
      </c>
      <c r="C10" s="1"/>
      <c r="D10" s="2"/>
    </row>
    <row r="11" spans="1:4" x14ac:dyDescent="0.35">
      <c r="A11" s="75"/>
      <c r="B11" s="32" t="s">
        <v>151</v>
      </c>
      <c r="C11" s="21"/>
      <c r="D11" s="2"/>
    </row>
    <row r="12" spans="1:4" ht="15" customHeight="1" x14ac:dyDescent="0.35">
      <c r="A12" s="62" t="s">
        <v>23</v>
      </c>
      <c r="B12" s="2" t="s">
        <v>16</v>
      </c>
      <c r="C12" s="21"/>
      <c r="D12" s="2"/>
    </row>
    <row r="13" spans="1:4" x14ac:dyDescent="0.35">
      <c r="A13" s="63"/>
      <c r="B13" s="7" t="s">
        <v>18</v>
      </c>
      <c r="C13" s="21"/>
      <c r="D13" s="2"/>
    </row>
    <row r="14" spans="1:4" x14ac:dyDescent="0.35">
      <c r="A14" s="63"/>
      <c r="B14" s="2" t="s">
        <v>17</v>
      </c>
      <c r="C14" s="21"/>
      <c r="D14" s="2"/>
    </row>
    <row r="15" spans="1:4" x14ac:dyDescent="0.35">
      <c r="A15" s="62" t="s">
        <v>19</v>
      </c>
      <c r="B15" s="2" t="s">
        <v>20</v>
      </c>
      <c r="C15" s="21"/>
      <c r="D15" s="2"/>
    </row>
    <row r="16" spans="1:4" x14ac:dyDescent="0.35">
      <c r="A16" s="63"/>
      <c r="B16" s="2" t="s">
        <v>22</v>
      </c>
      <c r="C16" s="21"/>
      <c r="D16" s="2"/>
    </row>
    <row r="17" spans="1:4" x14ac:dyDescent="0.35">
      <c r="A17" s="63"/>
      <c r="B17" s="3" t="s">
        <v>25</v>
      </c>
      <c r="C17" s="33"/>
      <c r="D17" s="2"/>
    </row>
    <row r="18" spans="1:4" x14ac:dyDescent="0.35">
      <c r="A18" s="4" t="s">
        <v>9</v>
      </c>
      <c r="B18" s="3" t="s">
        <v>24</v>
      </c>
      <c r="C18" s="1" t="s">
        <v>6</v>
      </c>
      <c r="D18" s="53"/>
    </row>
    <row r="19" spans="1:4" x14ac:dyDescent="0.35">
      <c r="A19" s="2"/>
      <c r="B19" s="5" t="s">
        <v>2</v>
      </c>
      <c r="C19" s="50">
        <f>SUM(C10:C17)</f>
        <v>0</v>
      </c>
      <c r="D19" s="28" t="s">
        <v>199</v>
      </c>
    </row>
    <row r="20" spans="1:4" x14ac:dyDescent="0.35">
      <c r="A20" s="2"/>
      <c r="B20" s="5" t="s">
        <v>194</v>
      </c>
      <c r="C20" s="54">
        <f>70*C19/24</f>
        <v>0</v>
      </c>
      <c r="D20" s="27" t="s">
        <v>200</v>
      </c>
    </row>
    <row r="21" spans="1:4" ht="60.75" customHeight="1" x14ac:dyDescent="0.35">
      <c r="A21" s="4" t="s">
        <v>26</v>
      </c>
      <c r="B21" s="84"/>
      <c r="C21" s="85"/>
      <c r="D21" s="86"/>
    </row>
    <row r="23" spans="1:4" x14ac:dyDescent="0.35">
      <c r="A23" s="12"/>
    </row>
  </sheetData>
  <mergeCells count="9">
    <mergeCell ref="A1:D1"/>
    <mergeCell ref="A15:A17"/>
    <mergeCell ref="A6:A9"/>
    <mergeCell ref="B6:B9"/>
    <mergeCell ref="D6:D9"/>
    <mergeCell ref="A10:A11"/>
    <mergeCell ref="A12:A14"/>
    <mergeCell ref="C6:C9"/>
    <mergeCell ref="B21:D21"/>
  </mergeCells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view="pageBreakPreview" zoomScale="110" zoomScaleNormal="100" zoomScaleSheetLayoutView="110" workbookViewId="0">
      <selection activeCell="A24" sqref="A24:XFD24"/>
    </sheetView>
  </sheetViews>
  <sheetFormatPr baseColWidth="10" defaultRowHeight="14.5" x14ac:dyDescent="0.35"/>
  <cols>
    <col min="1" max="1" width="18.81640625" customWidth="1"/>
    <col min="2" max="2" width="62.81640625" bestFit="1" customWidth="1"/>
    <col min="3" max="3" width="13.26953125" bestFit="1" customWidth="1"/>
    <col min="4" max="4" width="89.453125" customWidth="1"/>
  </cols>
  <sheetData>
    <row r="1" spans="1:4" ht="34.5" customHeight="1" thickBot="1" x14ac:dyDescent="0.4">
      <c r="A1" s="65" t="s">
        <v>202</v>
      </c>
      <c r="B1" s="66"/>
      <c r="C1" s="66"/>
      <c r="D1" s="67"/>
    </row>
    <row r="2" spans="1:4" ht="27.75" customHeight="1" x14ac:dyDescent="0.35">
      <c r="A2" s="49" t="s">
        <v>203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B4" s="14" t="s">
        <v>14</v>
      </c>
    </row>
    <row r="6" spans="1:4" x14ac:dyDescent="0.35">
      <c r="A6" s="68" t="s">
        <v>149</v>
      </c>
      <c r="B6" s="83"/>
      <c r="C6" s="74" t="s">
        <v>148</v>
      </c>
      <c r="D6" s="74" t="s">
        <v>10</v>
      </c>
    </row>
    <row r="7" spans="1:4" x14ac:dyDescent="0.35">
      <c r="A7" s="69"/>
      <c r="B7" s="83"/>
      <c r="C7" s="74"/>
      <c r="D7" s="74"/>
    </row>
    <row r="8" spans="1:4" x14ac:dyDescent="0.35">
      <c r="A8" s="69"/>
      <c r="B8" s="83"/>
      <c r="C8" s="74"/>
      <c r="D8" s="74"/>
    </row>
    <row r="9" spans="1:4" ht="28.5" customHeight="1" x14ac:dyDescent="0.35">
      <c r="A9" s="70"/>
      <c r="B9" s="83"/>
      <c r="C9" s="74"/>
      <c r="D9" s="74"/>
    </row>
    <row r="10" spans="1:4" x14ac:dyDescent="0.35">
      <c r="A10" s="75" t="s">
        <v>12</v>
      </c>
      <c r="B10" s="2" t="s">
        <v>0</v>
      </c>
      <c r="C10" s="8"/>
      <c r="D10" s="2"/>
    </row>
    <row r="11" spans="1:4" x14ac:dyDescent="0.35">
      <c r="A11" s="75"/>
      <c r="B11" s="2" t="s">
        <v>43</v>
      </c>
      <c r="C11" s="22"/>
      <c r="D11" s="2"/>
    </row>
    <row r="12" spans="1:4" x14ac:dyDescent="0.35">
      <c r="A12" s="75" t="s">
        <v>35</v>
      </c>
      <c r="B12" s="2" t="s">
        <v>38</v>
      </c>
      <c r="C12" s="22"/>
      <c r="D12" s="2"/>
    </row>
    <row r="13" spans="1:4" x14ac:dyDescent="0.35">
      <c r="A13" s="75"/>
      <c r="B13" s="2" t="s">
        <v>39</v>
      </c>
      <c r="C13" s="22"/>
      <c r="D13" s="2"/>
    </row>
    <row r="14" spans="1:4" x14ac:dyDescent="0.35">
      <c r="A14" s="75"/>
      <c r="B14" s="2" t="s">
        <v>36</v>
      </c>
      <c r="C14" s="22"/>
      <c r="D14" s="2"/>
    </row>
    <row r="15" spans="1:4" x14ac:dyDescent="0.35">
      <c r="A15" s="75"/>
      <c r="B15" s="2" t="s">
        <v>37</v>
      </c>
      <c r="C15" s="22"/>
      <c r="D15" s="2"/>
    </row>
    <row r="16" spans="1:4" x14ac:dyDescent="0.35">
      <c r="A16" s="75"/>
      <c r="B16" s="2" t="s">
        <v>40</v>
      </c>
      <c r="C16" s="22"/>
      <c r="D16" s="2"/>
    </row>
    <row r="17" spans="1:4" x14ac:dyDescent="0.35">
      <c r="A17" s="75"/>
      <c r="B17" s="2" t="s">
        <v>41</v>
      </c>
      <c r="C17" s="22"/>
      <c r="D17" s="2"/>
    </row>
    <row r="18" spans="1:4" x14ac:dyDescent="0.35">
      <c r="A18" s="18" t="s">
        <v>13</v>
      </c>
      <c r="B18" s="3" t="s">
        <v>42</v>
      </c>
      <c r="C18" s="22"/>
      <c r="D18" s="2"/>
    </row>
    <row r="19" spans="1:4" x14ac:dyDescent="0.35">
      <c r="A19" s="4" t="s">
        <v>9</v>
      </c>
      <c r="B19" s="3" t="s">
        <v>34</v>
      </c>
      <c r="C19" s="8" t="s">
        <v>6</v>
      </c>
      <c r="D19" s="53"/>
    </row>
    <row r="20" spans="1:4" x14ac:dyDescent="0.35">
      <c r="A20" s="2"/>
      <c r="B20" s="5" t="s">
        <v>2</v>
      </c>
      <c r="C20" s="51">
        <f>SUM(C10:C18)</f>
        <v>0</v>
      </c>
      <c r="D20" s="27" t="s">
        <v>204</v>
      </c>
    </row>
    <row r="21" spans="1:4" x14ac:dyDescent="0.35">
      <c r="A21" s="2"/>
      <c r="B21" s="5" t="s">
        <v>194</v>
      </c>
      <c r="C21" s="55">
        <f>70*C20/27</f>
        <v>0</v>
      </c>
      <c r="D21" s="27" t="s">
        <v>200</v>
      </c>
    </row>
    <row r="22" spans="1:4" ht="60.75" customHeight="1" x14ac:dyDescent="0.35">
      <c r="A22" s="4" t="s">
        <v>33</v>
      </c>
      <c r="B22" s="84"/>
      <c r="C22" s="85"/>
      <c r="D22" s="86"/>
    </row>
    <row r="23" spans="1:4" x14ac:dyDescent="0.35">
      <c r="A23" s="56"/>
      <c r="B23" s="57"/>
      <c r="C23" s="58"/>
      <c r="D23" s="58"/>
    </row>
    <row r="24" spans="1:4" x14ac:dyDescent="0.35">
      <c r="A24" s="12"/>
    </row>
  </sheetData>
  <mergeCells count="8">
    <mergeCell ref="A1:D1"/>
    <mergeCell ref="D6:D9"/>
    <mergeCell ref="A12:A17"/>
    <mergeCell ref="A10:A11"/>
    <mergeCell ref="A6:A9"/>
    <mergeCell ref="B6:B9"/>
    <mergeCell ref="C6:C9"/>
    <mergeCell ref="B22:D22"/>
  </mergeCells>
  <pageMargins left="0.7" right="0.7" top="0.75" bottom="0.75" header="0.3" footer="0.3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="110" zoomScaleNormal="100" zoomScaleSheetLayoutView="110" workbookViewId="0">
      <selection activeCell="A21" sqref="A21:XFD21"/>
    </sheetView>
  </sheetViews>
  <sheetFormatPr baseColWidth="10" defaultRowHeight="14.5" x14ac:dyDescent="0.35"/>
  <cols>
    <col min="1" max="1" width="18.81640625" customWidth="1"/>
    <col min="2" max="2" width="62.81640625" bestFit="1" customWidth="1"/>
    <col min="3" max="3" width="13.26953125" bestFit="1" customWidth="1"/>
    <col min="4" max="4" width="89.453125" customWidth="1"/>
  </cols>
  <sheetData>
    <row r="1" spans="1:4" ht="34.5" customHeight="1" thickBot="1" x14ac:dyDescent="0.4">
      <c r="A1" s="65" t="s">
        <v>206</v>
      </c>
      <c r="B1" s="66"/>
      <c r="C1" s="66"/>
      <c r="D1" s="67"/>
    </row>
    <row r="2" spans="1:4" ht="34.5" customHeight="1" x14ac:dyDescent="0.35">
      <c r="A2" s="49" t="s">
        <v>205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B4" s="14" t="s">
        <v>14</v>
      </c>
    </row>
    <row r="6" spans="1:4" x14ac:dyDescent="0.35">
      <c r="A6" s="68" t="s">
        <v>149</v>
      </c>
      <c r="B6" s="83"/>
      <c r="C6" s="74" t="s">
        <v>148</v>
      </c>
      <c r="D6" s="74" t="s">
        <v>10</v>
      </c>
    </row>
    <row r="7" spans="1:4" x14ac:dyDescent="0.35">
      <c r="A7" s="69"/>
      <c r="B7" s="83"/>
      <c r="C7" s="74"/>
      <c r="D7" s="74"/>
    </row>
    <row r="8" spans="1:4" x14ac:dyDescent="0.35">
      <c r="A8" s="69"/>
      <c r="B8" s="83"/>
      <c r="C8" s="74"/>
      <c r="D8" s="74"/>
    </row>
    <row r="9" spans="1:4" ht="27.75" customHeight="1" x14ac:dyDescent="0.35">
      <c r="A9" s="70"/>
      <c r="B9" s="83"/>
      <c r="C9" s="74"/>
      <c r="D9" s="74"/>
    </row>
    <row r="10" spans="1:4" x14ac:dyDescent="0.35">
      <c r="A10" s="75" t="s">
        <v>12</v>
      </c>
      <c r="B10" s="2" t="s">
        <v>29</v>
      </c>
      <c r="C10" s="8"/>
      <c r="D10" s="2"/>
    </row>
    <row r="11" spans="1:4" x14ac:dyDescent="0.35">
      <c r="A11" s="75"/>
      <c r="B11" s="2" t="s">
        <v>46</v>
      </c>
      <c r="C11" s="22"/>
      <c r="D11" s="2"/>
    </row>
    <row r="12" spans="1:4" x14ac:dyDescent="0.35">
      <c r="A12" s="75" t="s">
        <v>54</v>
      </c>
      <c r="B12" s="2" t="s">
        <v>56</v>
      </c>
      <c r="C12" s="22"/>
      <c r="D12" s="2"/>
    </row>
    <row r="13" spans="1:4" x14ac:dyDescent="0.35">
      <c r="A13" s="75"/>
      <c r="B13" s="2" t="s">
        <v>58</v>
      </c>
      <c r="C13" s="22"/>
      <c r="D13" s="2"/>
    </row>
    <row r="14" spans="1:4" x14ac:dyDescent="0.35">
      <c r="A14" s="75"/>
      <c r="B14" s="2" t="s">
        <v>50</v>
      </c>
      <c r="C14" s="22"/>
      <c r="D14" s="2"/>
    </row>
    <row r="15" spans="1:4" x14ac:dyDescent="0.35">
      <c r="A15" s="75"/>
      <c r="B15" s="2" t="s">
        <v>53</v>
      </c>
      <c r="C15" s="22"/>
      <c r="D15" s="2"/>
    </row>
    <row r="16" spans="1:4" x14ac:dyDescent="0.35">
      <c r="A16" s="18" t="s">
        <v>9</v>
      </c>
      <c r="B16" s="3" t="s">
        <v>57</v>
      </c>
      <c r="C16" s="8" t="s">
        <v>6</v>
      </c>
      <c r="D16" s="53"/>
    </row>
    <row r="17" spans="1:4" x14ac:dyDescent="0.35">
      <c r="A17" s="2"/>
      <c r="B17" s="5" t="s">
        <v>2</v>
      </c>
      <c r="C17" s="51">
        <f>SUM(C10:C15)</f>
        <v>0</v>
      </c>
      <c r="D17" s="28" t="s">
        <v>201</v>
      </c>
    </row>
    <row r="18" spans="1:4" x14ac:dyDescent="0.35">
      <c r="A18" s="2"/>
      <c r="B18" s="5" t="s">
        <v>194</v>
      </c>
      <c r="C18" s="55">
        <f>70*C17/18</f>
        <v>0</v>
      </c>
      <c r="D18" s="27" t="s">
        <v>200</v>
      </c>
    </row>
    <row r="19" spans="1:4" ht="60.75" customHeight="1" x14ac:dyDescent="0.35">
      <c r="A19" s="18" t="s">
        <v>55</v>
      </c>
      <c r="B19" s="84"/>
      <c r="C19" s="85"/>
      <c r="D19" s="86"/>
    </row>
    <row r="20" spans="1:4" x14ac:dyDescent="0.35">
      <c r="A20" s="59"/>
      <c r="B20" s="58"/>
      <c r="C20" s="58"/>
      <c r="D20" s="58"/>
    </row>
    <row r="21" spans="1:4" x14ac:dyDescent="0.35">
      <c r="A21" s="12"/>
    </row>
  </sheetData>
  <mergeCells count="8">
    <mergeCell ref="A1:D1"/>
    <mergeCell ref="A6:A9"/>
    <mergeCell ref="B6:B9"/>
    <mergeCell ref="D6:D9"/>
    <mergeCell ref="A10:A11"/>
    <mergeCell ref="A12:A15"/>
    <mergeCell ref="C6:C9"/>
    <mergeCell ref="B19:D19"/>
  </mergeCells>
  <pageMargins left="0.7" right="0.7" top="0.75" bottom="0.75" header="0.3" footer="0.3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view="pageBreakPreview" zoomScale="110" zoomScaleNormal="100" zoomScaleSheetLayoutView="110" workbookViewId="0">
      <selection activeCell="A22" sqref="A22:XFD22"/>
    </sheetView>
  </sheetViews>
  <sheetFormatPr baseColWidth="10" defaultRowHeight="14.5" x14ac:dyDescent="0.35"/>
  <cols>
    <col min="1" max="1" width="18.81640625" customWidth="1"/>
    <col min="2" max="2" width="62.81640625" bestFit="1" customWidth="1"/>
    <col min="3" max="3" width="13.26953125" bestFit="1" customWidth="1"/>
    <col min="4" max="4" width="89.453125" customWidth="1"/>
  </cols>
  <sheetData>
    <row r="1" spans="1:4" ht="34.5" customHeight="1" thickBot="1" x14ac:dyDescent="0.4">
      <c r="A1" s="65" t="s">
        <v>152</v>
      </c>
      <c r="B1" s="66"/>
      <c r="C1" s="66"/>
      <c r="D1" s="67"/>
    </row>
    <row r="2" spans="1:4" ht="15.5" x14ac:dyDescent="0.35">
      <c r="A2" s="47"/>
      <c r="B2" s="48"/>
      <c r="C2" s="48"/>
      <c r="D2" s="48"/>
    </row>
    <row r="3" spans="1:4" x14ac:dyDescent="0.35">
      <c r="B3" s="14" t="s">
        <v>14</v>
      </c>
    </row>
    <row r="5" spans="1:4" x14ac:dyDescent="0.35">
      <c r="A5" s="68" t="s">
        <v>149</v>
      </c>
      <c r="B5" s="83"/>
      <c r="C5" s="74" t="s">
        <v>148</v>
      </c>
      <c r="D5" s="74" t="s">
        <v>10</v>
      </c>
    </row>
    <row r="6" spans="1:4" x14ac:dyDescent="0.35">
      <c r="A6" s="69"/>
      <c r="B6" s="83"/>
      <c r="C6" s="74"/>
      <c r="D6" s="74"/>
    </row>
    <row r="7" spans="1:4" x14ac:dyDescent="0.35">
      <c r="A7" s="69"/>
      <c r="B7" s="83"/>
      <c r="C7" s="74"/>
      <c r="D7" s="74"/>
    </row>
    <row r="8" spans="1:4" ht="30" customHeight="1" x14ac:dyDescent="0.35">
      <c r="A8" s="70"/>
      <c r="B8" s="83"/>
      <c r="C8" s="74"/>
      <c r="D8" s="74"/>
    </row>
    <row r="9" spans="1:4" x14ac:dyDescent="0.35">
      <c r="A9" s="75" t="s">
        <v>12</v>
      </c>
      <c r="B9" s="2" t="s">
        <v>29</v>
      </c>
      <c r="C9" s="8"/>
      <c r="D9" s="2"/>
    </row>
    <row r="10" spans="1:4" x14ac:dyDescent="0.35">
      <c r="A10" s="75"/>
      <c r="B10" s="2" t="s">
        <v>46</v>
      </c>
      <c r="C10" s="22"/>
      <c r="D10" s="2"/>
    </row>
    <row r="11" spans="1:4" x14ac:dyDescent="0.35">
      <c r="A11" s="75" t="s">
        <v>47</v>
      </c>
      <c r="B11" s="2" t="s">
        <v>48</v>
      </c>
      <c r="C11" s="22"/>
      <c r="D11" s="2"/>
    </row>
    <row r="12" spans="1:4" x14ac:dyDescent="0.35">
      <c r="A12" s="75"/>
      <c r="B12" s="35" t="s">
        <v>153</v>
      </c>
      <c r="C12" s="22"/>
      <c r="D12" s="2"/>
    </row>
    <row r="13" spans="1:4" x14ac:dyDescent="0.35">
      <c r="A13" s="75"/>
      <c r="B13" s="2" t="s">
        <v>51</v>
      </c>
      <c r="C13" s="22"/>
      <c r="D13" s="2"/>
    </row>
    <row r="14" spans="1:4" ht="29" x14ac:dyDescent="0.35">
      <c r="A14" s="75"/>
      <c r="B14" s="7" t="s">
        <v>52</v>
      </c>
      <c r="C14" s="22"/>
      <c r="D14" s="2"/>
    </row>
    <row r="15" spans="1:4" x14ac:dyDescent="0.35">
      <c r="A15" s="75"/>
      <c r="B15" s="2" t="s">
        <v>53</v>
      </c>
      <c r="C15" s="22"/>
      <c r="D15" s="2"/>
    </row>
    <row r="16" spans="1:4" x14ac:dyDescent="0.35">
      <c r="A16" s="18" t="s">
        <v>13</v>
      </c>
      <c r="B16" s="3" t="s">
        <v>49</v>
      </c>
      <c r="C16" s="22"/>
      <c r="D16" s="2"/>
    </row>
    <row r="17" spans="1:4" x14ac:dyDescent="0.35">
      <c r="A17" s="18" t="s">
        <v>9</v>
      </c>
      <c r="B17" s="3" t="s">
        <v>45</v>
      </c>
      <c r="C17" s="8" t="s">
        <v>6</v>
      </c>
      <c r="D17" s="53"/>
    </row>
    <row r="18" spans="1:4" x14ac:dyDescent="0.35">
      <c r="A18" s="2"/>
      <c r="B18" s="5" t="s">
        <v>2</v>
      </c>
      <c r="C18" s="51">
        <f>SUM(C9:C16)</f>
        <v>0</v>
      </c>
      <c r="D18" s="28" t="s">
        <v>199</v>
      </c>
    </row>
    <row r="19" spans="1:4" x14ac:dyDescent="0.35">
      <c r="A19" s="2"/>
      <c r="B19" s="5" t="s">
        <v>194</v>
      </c>
      <c r="C19" s="55">
        <f>70*C18/24</f>
        <v>0</v>
      </c>
      <c r="D19" s="27" t="s">
        <v>200</v>
      </c>
    </row>
    <row r="20" spans="1:4" ht="60.75" customHeight="1" x14ac:dyDescent="0.35">
      <c r="A20" s="18" t="s">
        <v>44</v>
      </c>
      <c r="B20" s="84"/>
      <c r="C20" s="85"/>
      <c r="D20" s="86"/>
    </row>
    <row r="21" spans="1:4" x14ac:dyDescent="0.35">
      <c r="A21" s="59"/>
      <c r="B21" s="58"/>
      <c r="C21" s="58"/>
      <c r="D21" s="58"/>
    </row>
    <row r="22" spans="1:4" x14ac:dyDescent="0.35">
      <c r="A22" s="12"/>
    </row>
  </sheetData>
  <mergeCells count="8">
    <mergeCell ref="A1:D1"/>
    <mergeCell ref="A5:A8"/>
    <mergeCell ref="B5:B8"/>
    <mergeCell ref="D5:D8"/>
    <mergeCell ref="A9:A10"/>
    <mergeCell ref="A11:A15"/>
    <mergeCell ref="C5:C8"/>
    <mergeCell ref="B20:D20"/>
  </mergeCells>
  <pageMargins left="0.7" right="0.7" top="0.75" bottom="0.75" header="0.3" footer="0.3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view="pageBreakPreview" zoomScale="110" zoomScaleNormal="100" zoomScaleSheetLayoutView="110" workbookViewId="0">
      <selection activeCell="A19" sqref="A19:XFD19"/>
    </sheetView>
  </sheetViews>
  <sheetFormatPr baseColWidth="10" defaultRowHeight="14.5" x14ac:dyDescent="0.35"/>
  <cols>
    <col min="1" max="1" width="18.81640625" customWidth="1"/>
    <col min="2" max="2" width="64.54296875" customWidth="1"/>
    <col min="3" max="3" width="13.26953125" bestFit="1" customWidth="1"/>
    <col min="4" max="4" width="89.453125" customWidth="1"/>
  </cols>
  <sheetData>
    <row r="1" spans="1:4" ht="34.5" customHeight="1" thickBot="1" x14ac:dyDescent="0.4">
      <c r="A1" s="65" t="s">
        <v>207</v>
      </c>
      <c r="B1" s="66"/>
      <c r="C1" s="66"/>
      <c r="D1" s="67"/>
    </row>
    <row r="2" spans="1:4" ht="15.5" x14ac:dyDescent="0.35">
      <c r="A2" s="47"/>
      <c r="B2" s="48"/>
      <c r="C2" s="48"/>
      <c r="D2" s="48"/>
    </row>
    <row r="3" spans="1:4" x14ac:dyDescent="0.35">
      <c r="B3" s="14" t="s">
        <v>14</v>
      </c>
    </row>
    <row r="5" spans="1:4" x14ac:dyDescent="0.35">
      <c r="A5" s="68" t="s">
        <v>149</v>
      </c>
      <c r="B5" s="83"/>
      <c r="C5" s="74" t="s">
        <v>148</v>
      </c>
      <c r="D5" s="74" t="s">
        <v>10</v>
      </c>
    </row>
    <row r="6" spans="1:4" x14ac:dyDescent="0.35">
      <c r="A6" s="69"/>
      <c r="B6" s="83"/>
      <c r="C6" s="74"/>
      <c r="D6" s="74"/>
    </row>
    <row r="7" spans="1:4" x14ac:dyDescent="0.35">
      <c r="A7" s="69"/>
      <c r="B7" s="83"/>
      <c r="C7" s="74"/>
      <c r="D7" s="74"/>
    </row>
    <row r="8" spans="1:4" ht="30" customHeight="1" x14ac:dyDescent="0.35">
      <c r="A8" s="70"/>
      <c r="B8" s="83"/>
      <c r="C8" s="74"/>
      <c r="D8" s="74"/>
    </row>
    <row r="9" spans="1:4" x14ac:dyDescent="0.35">
      <c r="A9" s="26" t="s">
        <v>15</v>
      </c>
      <c r="B9" s="2" t="s">
        <v>21</v>
      </c>
      <c r="C9" s="22"/>
      <c r="D9" s="2"/>
    </row>
    <row r="10" spans="1:4" ht="15" customHeight="1" x14ac:dyDescent="0.35">
      <c r="A10" s="62" t="s">
        <v>23</v>
      </c>
      <c r="B10" s="32" t="s">
        <v>154</v>
      </c>
      <c r="C10" s="22"/>
      <c r="D10" s="2"/>
    </row>
    <row r="11" spans="1:4" ht="15" customHeight="1" x14ac:dyDescent="0.35">
      <c r="A11" s="63"/>
      <c r="B11" s="2" t="s">
        <v>61</v>
      </c>
      <c r="C11" s="22"/>
      <c r="D11" s="2"/>
    </row>
    <row r="12" spans="1:4" x14ac:dyDescent="0.35">
      <c r="A12" s="63"/>
      <c r="B12" s="7" t="s">
        <v>28</v>
      </c>
      <c r="C12" s="22"/>
      <c r="D12" s="2"/>
    </row>
    <row r="13" spans="1:4" ht="30.75" customHeight="1" x14ac:dyDescent="0.35">
      <c r="A13" s="24" t="s">
        <v>19</v>
      </c>
      <c r="B13" s="37" t="s">
        <v>155</v>
      </c>
      <c r="C13" s="22"/>
      <c r="D13" s="2"/>
    </row>
    <row r="14" spans="1:4" x14ac:dyDescent="0.35">
      <c r="A14" s="18" t="s">
        <v>9</v>
      </c>
      <c r="B14" s="3" t="s">
        <v>60</v>
      </c>
      <c r="C14" s="17" t="s">
        <v>6</v>
      </c>
      <c r="D14" s="53"/>
    </row>
    <row r="15" spans="1:4" x14ac:dyDescent="0.35">
      <c r="A15" s="2"/>
      <c r="B15" s="5" t="s">
        <v>2</v>
      </c>
      <c r="C15" s="50">
        <f>SUM(C9:C14)</f>
        <v>0</v>
      </c>
      <c r="D15" s="28" t="s">
        <v>208</v>
      </c>
    </row>
    <row r="16" spans="1:4" x14ac:dyDescent="0.35">
      <c r="A16" s="2"/>
      <c r="B16" s="5" t="s">
        <v>194</v>
      </c>
      <c r="C16" s="54">
        <f>70*C15/15</f>
        <v>0</v>
      </c>
      <c r="D16" s="27" t="s">
        <v>200</v>
      </c>
    </row>
    <row r="17" spans="1:4" ht="60.75" customHeight="1" x14ac:dyDescent="0.35">
      <c r="A17" s="18" t="s">
        <v>59</v>
      </c>
      <c r="B17" s="84"/>
      <c r="C17" s="85"/>
      <c r="D17" s="86"/>
    </row>
    <row r="19" spans="1:4" x14ac:dyDescent="0.35">
      <c r="A19" s="12"/>
    </row>
  </sheetData>
  <mergeCells count="7">
    <mergeCell ref="A1:D1"/>
    <mergeCell ref="A5:A8"/>
    <mergeCell ref="B5:B8"/>
    <mergeCell ref="D5:D8"/>
    <mergeCell ref="A10:A12"/>
    <mergeCell ref="C5:C8"/>
    <mergeCell ref="B17:D17"/>
  </mergeCells>
  <pageMargins left="0.7" right="0.7" top="0.75" bottom="0.75" header="0.3" footer="0.3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view="pageBreakPreview" topLeftCell="A13" zoomScale="110" zoomScaleNormal="100" zoomScaleSheetLayoutView="110" workbookViewId="0">
      <selection activeCell="A29" sqref="A29:XFD29"/>
    </sheetView>
  </sheetViews>
  <sheetFormatPr baseColWidth="10" defaultRowHeight="14.5" x14ac:dyDescent="0.35"/>
  <cols>
    <col min="1" max="1" width="42.453125" customWidth="1"/>
    <col min="2" max="2" width="59.54296875" customWidth="1"/>
    <col min="3" max="3" width="14" customWidth="1"/>
    <col min="4" max="4" width="83.81640625" customWidth="1"/>
  </cols>
  <sheetData>
    <row r="1" spans="1:4" ht="34.5" customHeight="1" thickBot="1" x14ac:dyDescent="0.4">
      <c r="A1" s="65" t="s">
        <v>210</v>
      </c>
      <c r="B1" s="66"/>
      <c r="C1" s="66"/>
      <c r="D1" s="67"/>
    </row>
    <row r="2" spans="1:4" ht="34.5" customHeight="1" x14ac:dyDescent="0.35">
      <c r="A2" s="49" t="s">
        <v>209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A4" s="13" t="s">
        <v>73</v>
      </c>
    </row>
    <row r="6" spans="1:4" x14ac:dyDescent="0.35">
      <c r="A6" s="68" t="s">
        <v>149</v>
      </c>
      <c r="B6" s="83"/>
      <c r="C6" s="74" t="s">
        <v>148</v>
      </c>
      <c r="D6" s="90" t="s">
        <v>11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29.25" customHeight="1" x14ac:dyDescent="0.35">
      <c r="A9" s="70"/>
      <c r="B9" s="83"/>
      <c r="C9" s="74"/>
      <c r="D9" s="90"/>
    </row>
    <row r="10" spans="1:4" x14ac:dyDescent="0.35">
      <c r="A10" s="63" t="s">
        <v>147</v>
      </c>
      <c r="B10" s="2" t="s">
        <v>79</v>
      </c>
      <c r="C10" s="29"/>
      <c r="D10" s="19"/>
    </row>
    <row r="11" spans="1:4" x14ac:dyDescent="0.35">
      <c r="A11" s="63"/>
      <c r="B11" s="2" t="s">
        <v>4</v>
      </c>
      <c r="C11" s="29"/>
      <c r="D11" s="2"/>
    </row>
    <row r="12" spans="1:4" x14ac:dyDescent="0.35">
      <c r="A12" s="63"/>
      <c r="B12" s="2" t="s">
        <v>1</v>
      </c>
      <c r="C12" s="29"/>
      <c r="D12" s="2"/>
    </row>
    <row r="13" spans="1:4" x14ac:dyDescent="0.35">
      <c r="A13" s="63"/>
      <c r="B13" s="2" t="s">
        <v>3</v>
      </c>
      <c r="C13" s="29"/>
      <c r="D13" s="2"/>
    </row>
    <row r="14" spans="1:4" x14ac:dyDescent="0.35">
      <c r="A14" s="63"/>
      <c r="B14" s="2" t="s">
        <v>65</v>
      </c>
      <c r="C14" s="29"/>
      <c r="D14" s="2"/>
    </row>
    <row r="15" spans="1:4" ht="29" x14ac:dyDescent="0.35">
      <c r="A15" s="63"/>
      <c r="B15" s="7" t="s">
        <v>64</v>
      </c>
      <c r="C15" s="29"/>
      <c r="D15" s="2"/>
    </row>
    <row r="16" spans="1:4" x14ac:dyDescent="0.35">
      <c r="A16" s="63"/>
      <c r="B16" s="2" t="s">
        <v>66</v>
      </c>
      <c r="C16" s="29"/>
      <c r="D16" s="2"/>
    </row>
    <row r="17" spans="1:4" ht="29" x14ac:dyDescent="0.35">
      <c r="A17" s="63"/>
      <c r="B17" s="7" t="s">
        <v>63</v>
      </c>
      <c r="C17" s="29"/>
      <c r="D17" s="2"/>
    </row>
    <row r="18" spans="1:4" ht="29" x14ac:dyDescent="0.35">
      <c r="A18" s="63"/>
      <c r="B18" s="7" t="s">
        <v>62</v>
      </c>
      <c r="C18" s="29"/>
      <c r="D18" s="2"/>
    </row>
    <row r="19" spans="1:4" x14ac:dyDescent="0.35">
      <c r="A19" s="63"/>
      <c r="B19" s="7" t="s">
        <v>71</v>
      </c>
      <c r="C19" s="29"/>
      <c r="D19" s="2"/>
    </row>
    <row r="20" spans="1:4" x14ac:dyDescent="0.35">
      <c r="A20" s="63"/>
      <c r="B20" s="7" t="s">
        <v>72</v>
      </c>
      <c r="C20" s="29"/>
      <c r="D20" s="2"/>
    </row>
    <row r="21" spans="1:4" x14ac:dyDescent="0.35">
      <c r="A21" s="63"/>
      <c r="B21" s="2" t="s">
        <v>70</v>
      </c>
      <c r="C21" s="29"/>
      <c r="D21" s="2"/>
    </row>
    <row r="22" spans="1:4" ht="29" x14ac:dyDescent="0.35">
      <c r="A22" s="82"/>
      <c r="B22" s="7" t="s">
        <v>69</v>
      </c>
      <c r="C22" s="29"/>
      <c r="D22" s="2"/>
    </row>
    <row r="23" spans="1:4" x14ac:dyDescent="0.35">
      <c r="A23" s="16" t="s">
        <v>13</v>
      </c>
      <c r="B23" s="2" t="s">
        <v>146</v>
      </c>
      <c r="C23" s="29"/>
      <c r="D23" s="2"/>
    </row>
    <row r="24" spans="1:4" ht="29" x14ac:dyDescent="0.35">
      <c r="A24" s="10" t="s">
        <v>9</v>
      </c>
      <c r="B24" s="7" t="s">
        <v>68</v>
      </c>
      <c r="C24" s="22" t="s">
        <v>6</v>
      </c>
      <c r="D24" s="53"/>
    </row>
    <row r="25" spans="1:4" x14ac:dyDescent="0.35">
      <c r="A25" s="2"/>
      <c r="B25" s="9" t="s">
        <v>2</v>
      </c>
      <c r="C25" s="51">
        <f>SUM(C10:C23)</f>
        <v>0</v>
      </c>
      <c r="D25" s="28" t="s">
        <v>211</v>
      </c>
    </row>
    <row r="26" spans="1:4" x14ac:dyDescent="0.35">
      <c r="A26" s="2"/>
      <c r="B26" s="9" t="s">
        <v>194</v>
      </c>
      <c r="C26" s="55">
        <f>70*C25/42</f>
        <v>0</v>
      </c>
      <c r="D26" s="27" t="s">
        <v>200</v>
      </c>
    </row>
    <row r="27" spans="1:4" ht="71.25" customHeight="1" x14ac:dyDescent="0.35">
      <c r="A27" s="23" t="s">
        <v>67</v>
      </c>
      <c r="B27" s="87"/>
      <c r="C27" s="88"/>
      <c r="D27" s="89"/>
    </row>
    <row r="28" spans="1:4" x14ac:dyDescent="0.35">
      <c r="A28" s="59"/>
      <c r="B28" s="60"/>
      <c r="C28" s="60"/>
      <c r="D28" s="60"/>
    </row>
    <row r="29" spans="1:4" x14ac:dyDescent="0.35">
      <c r="A29" s="12"/>
    </row>
  </sheetData>
  <mergeCells count="7">
    <mergeCell ref="B27:D27"/>
    <mergeCell ref="A10:A22"/>
    <mergeCell ref="A1:D1"/>
    <mergeCell ref="A6:A9"/>
    <mergeCell ref="B6:B9"/>
    <mergeCell ref="D6:D9"/>
    <mergeCell ref="C6:C9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view="pageBreakPreview" topLeftCell="A4" zoomScale="110" zoomScaleNormal="100" zoomScaleSheetLayoutView="110" workbookViewId="0">
      <selection activeCell="A24" sqref="A24:XFD24"/>
    </sheetView>
  </sheetViews>
  <sheetFormatPr baseColWidth="10" defaultRowHeight="14.5" x14ac:dyDescent="0.35"/>
  <cols>
    <col min="1" max="1" width="42.453125" customWidth="1"/>
    <col min="2" max="2" width="59.54296875" customWidth="1"/>
    <col min="3" max="3" width="14" customWidth="1"/>
    <col min="4" max="4" width="83.81640625" customWidth="1"/>
  </cols>
  <sheetData>
    <row r="1" spans="1:4" ht="32.25" customHeight="1" thickBot="1" x14ac:dyDescent="0.4">
      <c r="A1" s="65" t="s">
        <v>213</v>
      </c>
      <c r="B1" s="66"/>
      <c r="C1" s="66"/>
      <c r="D1" s="67"/>
    </row>
    <row r="2" spans="1:4" ht="32.25" customHeight="1" x14ac:dyDescent="0.35">
      <c r="A2" s="49" t="s">
        <v>212</v>
      </c>
      <c r="B2" s="48"/>
      <c r="C2" s="48"/>
      <c r="D2" s="48"/>
    </row>
    <row r="3" spans="1:4" ht="15.5" x14ac:dyDescent="0.35">
      <c r="A3" s="47"/>
      <c r="B3" s="48"/>
      <c r="C3" s="48"/>
      <c r="D3" s="48"/>
    </row>
    <row r="4" spans="1:4" x14ac:dyDescent="0.35">
      <c r="A4" s="13" t="s">
        <v>73</v>
      </c>
    </row>
    <row r="6" spans="1:4" x14ac:dyDescent="0.35">
      <c r="A6" s="68" t="s">
        <v>149</v>
      </c>
      <c r="B6" s="83"/>
      <c r="C6" s="74" t="s">
        <v>148</v>
      </c>
      <c r="D6" s="90" t="s">
        <v>11</v>
      </c>
    </row>
    <row r="7" spans="1:4" x14ac:dyDescent="0.35">
      <c r="A7" s="69"/>
      <c r="B7" s="83"/>
      <c r="C7" s="74"/>
      <c r="D7" s="90"/>
    </row>
    <row r="8" spans="1:4" x14ac:dyDescent="0.35">
      <c r="A8" s="69"/>
      <c r="B8" s="83"/>
      <c r="C8" s="74"/>
      <c r="D8" s="90"/>
    </row>
    <row r="9" spans="1:4" ht="33" customHeight="1" x14ac:dyDescent="0.35">
      <c r="A9" s="70"/>
      <c r="B9" s="83"/>
      <c r="C9" s="74"/>
      <c r="D9" s="90"/>
    </row>
    <row r="10" spans="1:4" x14ac:dyDescent="0.35">
      <c r="A10" s="63" t="s">
        <v>147</v>
      </c>
      <c r="B10" s="2" t="s">
        <v>81</v>
      </c>
      <c r="C10" s="22"/>
      <c r="D10" s="2"/>
    </row>
    <row r="11" spans="1:4" x14ac:dyDescent="0.35">
      <c r="A11" s="63"/>
      <c r="B11" s="2" t="s">
        <v>76</v>
      </c>
      <c r="C11" s="22"/>
      <c r="D11" s="2"/>
    </row>
    <row r="12" spans="1:4" x14ac:dyDescent="0.35">
      <c r="A12" s="63"/>
      <c r="B12" s="2" t="s">
        <v>77</v>
      </c>
      <c r="C12" s="22"/>
      <c r="D12" s="2"/>
    </row>
    <row r="13" spans="1:4" x14ac:dyDescent="0.35">
      <c r="A13" s="63"/>
      <c r="B13" s="2" t="s">
        <v>78</v>
      </c>
      <c r="C13" s="22"/>
      <c r="D13" s="2"/>
    </row>
    <row r="14" spans="1:4" x14ac:dyDescent="0.35">
      <c r="A14" s="63"/>
      <c r="B14" s="2" t="s">
        <v>138</v>
      </c>
      <c r="C14" s="22"/>
      <c r="D14" s="2"/>
    </row>
    <row r="15" spans="1:4" x14ac:dyDescent="0.35">
      <c r="A15" s="63"/>
      <c r="B15" s="36" t="s">
        <v>151</v>
      </c>
      <c r="C15" s="22"/>
      <c r="D15" s="2"/>
    </row>
    <row r="16" spans="1:4" x14ac:dyDescent="0.35">
      <c r="A16" s="63"/>
      <c r="B16" s="2" t="s">
        <v>80</v>
      </c>
      <c r="C16" s="22"/>
      <c r="D16" s="2"/>
    </row>
    <row r="17" spans="1:4" x14ac:dyDescent="0.35">
      <c r="A17" s="63"/>
      <c r="B17" s="7" t="s">
        <v>72</v>
      </c>
      <c r="C17" s="22"/>
      <c r="D17" s="2"/>
    </row>
    <row r="18" spans="1:4" x14ac:dyDescent="0.35">
      <c r="A18" s="15" t="s">
        <v>13</v>
      </c>
      <c r="B18" s="7" t="s">
        <v>82</v>
      </c>
      <c r="C18" s="22"/>
      <c r="D18" s="2"/>
    </row>
    <row r="19" spans="1:4" x14ac:dyDescent="0.35">
      <c r="A19" s="18" t="s">
        <v>9</v>
      </c>
      <c r="B19" s="7" t="s">
        <v>74</v>
      </c>
      <c r="C19" s="17" t="s">
        <v>6</v>
      </c>
      <c r="D19" s="53"/>
    </row>
    <row r="20" spans="1:4" x14ac:dyDescent="0.35">
      <c r="A20" s="2"/>
      <c r="B20" s="9" t="s">
        <v>2</v>
      </c>
      <c r="C20" s="50">
        <f>SUM(C10:C18)</f>
        <v>0</v>
      </c>
      <c r="D20" s="28" t="s">
        <v>204</v>
      </c>
    </row>
    <row r="21" spans="1:4" x14ac:dyDescent="0.35">
      <c r="A21" s="2"/>
      <c r="B21" s="9" t="s">
        <v>194</v>
      </c>
      <c r="C21" s="54">
        <f>70*C20/27</f>
        <v>0</v>
      </c>
      <c r="D21" s="27" t="s">
        <v>200</v>
      </c>
    </row>
    <row r="22" spans="1:4" ht="71.25" customHeight="1" x14ac:dyDescent="0.35">
      <c r="A22" s="8" t="s">
        <v>75</v>
      </c>
      <c r="B22" s="87"/>
      <c r="C22" s="88"/>
      <c r="D22" s="89"/>
    </row>
    <row r="23" spans="1:4" x14ac:dyDescent="0.35">
      <c r="A23" s="61"/>
      <c r="B23" s="60"/>
      <c r="C23" s="60"/>
      <c r="D23" s="60"/>
    </row>
    <row r="24" spans="1:4" x14ac:dyDescent="0.35">
      <c r="A24" s="12"/>
    </row>
  </sheetData>
  <mergeCells count="7">
    <mergeCell ref="B22:D22"/>
    <mergeCell ref="A1:D1"/>
    <mergeCell ref="A6:A9"/>
    <mergeCell ref="B6:B9"/>
    <mergeCell ref="D6:D9"/>
    <mergeCell ref="A10:A17"/>
    <mergeCell ref="C6:C9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19</vt:i4>
      </vt:variant>
    </vt:vector>
  </HeadingPairs>
  <TitlesOfParts>
    <vt:vector size="41" baseType="lpstr">
      <vt:lpstr>LOT 1-cordes semi-statiques</vt:lpstr>
      <vt:lpstr>LOT 1-sangles-cordelettes</vt:lpstr>
      <vt:lpstr>LOT 1-cordes dynamiques</vt:lpstr>
      <vt:lpstr> LOT 2-harnais </vt:lpstr>
      <vt:lpstr> LOT 3-longes alpinisme</vt:lpstr>
      <vt:lpstr> LOT 4-longes de VF</vt:lpstr>
      <vt:lpstr>LOT 5-autobloquants</vt:lpstr>
      <vt:lpstr>LOT 7-crampons</vt:lpstr>
      <vt:lpstr>LOT 7-piolets techniques</vt:lpstr>
      <vt:lpstr>LOT 7-piolets d'alpinisme</vt:lpstr>
      <vt:lpstr>LOT 7-broches</vt:lpstr>
      <vt:lpstr>LOT 8-couverture de survie</vt:lpstr>
      <vt:lpstr>LOT 9-sondes</vt:lpstr>
      <vt:lpstr>LOT 9-pelles</vt:lpstr>
      <vt:lpstr>LOT 10-poulie bloqueuse</vt:lpstr>
      <vt:lpstr>LOT 10-poignée ascension</vt:lpstr>
      <vt:lpstr>LOT 10-assureur descendeur</vt:lpstr>
      <vt:lpstr>LOT 11-mousquetons</vt:lpstr>
      <vt:lpstr>LOT 12-casque d'escalade</vt:lpstr>
      <vt:lpstr>LOT 13-casque double normes</vt:lpstr>
      <vt:lpstr>LOT 14-casque de ski</vt:lpstr>
      <vt:lpstr>LOT 15 réchauds</vt:lpstr>
      <vt:lpstr>' LOT 2-harnais '!Zone_d_impression</vt:lpstr>
      <vt:lpstr>' LOT 3-longes alpinisme'!Zone_d_impression</vt:lpstr>
      <vt:lpstr>' LOT 4-longes de VF'!Zone_d_impression</vt:lpstr>
      <vt:lpstr>'LOT 10-assureur descendeur'!Zone_d_impression</vt:lpstr>
      <vt:lpstr>'LOT 10-poignée ascension'!Zone_d_impression</vt:lpstr>
      <vt:lpstr>'LOT 10-poulie bloqueuse'!Zone_d_impression</vt:lpstr>
      <vt:lpstr>'LOT 11-mousquetons'!Zone_d_impression</vt:lpstr>
      <vt:lpstr>'LOT 12-casque d''escalade'!Zone_d_impression</vt:lpstr>
      <vt:lpstr>'LOT 13-casque double normes'!Zone_d_impression</vt:lpstr>
      <vt:lpstr>'LOT 14-casque de ski'!Zone_d_impression</vt:lpstr>
      <vt:lpstr>'LOT 15 réchauds'!Zone_d_impression</vt:lpstr>
      <vt:lpstr>'LOT 1-cordes dynamiques'!Zone_d_impression</vt:lpstr>
      <vt:lpstr>'LOT 1-cordes semi-statiques'!Zone_d_impression</vt:lpstr>
      <vt:lpstr>'LOT 1-sangles-cordelettes'!Zone_d_impression</vt:lpstr>
      <vt:lpstr>'LOT 5-autobloquants'!Zone_d_impression</vt:lpstr>
      <vt:lpstr>'LOT 7-broches'!Zone_d_impression</vt:lpstr>
      <vt:lpstr>'LOT 7-crampons'!Zone_d_impression</vt:lpstr>
      <vt:lpstr>'LOT 7-piolets d''alpinisme'!Zone_d_impression</vt:lpstr>
      <vt:lpstr>'LOT 7-piolets techniques'!Zone_d_impression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GARIN Stéphane CDT</dc:creator>
  <cp:lastModifiedBy>ROCCA Linda SA CN MINDEF</cp:lastModifiedBy>
  <cp:lastPrinted>2025-07-08T09:40:05Z</cp:lastPrinted>
  <dcterms:created xsi:type="dcterms:W3CDTF">2019-01-16T06:24:38Z</dcterms:created>
  <dcterms:modified xsi:type="dcterms:W3CDTF">2025-07-09T10:00:59Z</dcterms:modified>
</cp:coreProperties>
</file>